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 2025/Ranking DHI 2025/"/>
    </mc:Choice>
  </mc:AlternateContent>
  <xr:revisionPtr revIDLastSave="127" documentId="13_ncr:1_{134696BA-3433-4EDD-89C7-9C3E2CB6084B}" xr6:coauthVersionLast="47" xr6:coauthVersionMax="47" xr10:uidLastSave="{2E7C5653-F06E-4C55-B930-FD68246359DC}"/>
  <workbookProtection workbookAlgorithmName="SHA-512" workbookHashValue="oaTJprh30pzWAt21n0FY7WVy50EBCAhuwfDiGX71oWMNhRlL9y3yRgSWeSvnPhfp97QJyAzTH5ChL8jenQqdlw==" workbookSaltValue="LUXIjE6aIKAsep8bm73F9g==" workbookSpinCount="100000" lockStructure="1"/>
  <bookViews>
    <workbookView xWindow="28680" yWindow="-120" windowWidth="29040" windowHeight="15720" tabRatio="901" xr2:uid="{00000000-000D-0000-FFFF-FFFF00000000}"/>
  </bookViews>
  <sheets>
    <sheet name="MEL" sheetId="6" r:id="rId1"/>
    <sheet name="FEL" sheetId="7" r:id="rId2"/>
    <sheet name="MJR" sheetId="32" r:id="rId3"/>
    <sheet name="FJR" sheetId="33" r:id="rId4"/>
    <sheet name="JUV MASC" sheetId="34" r:id="rId5"/>
    <sheet name="JUV FEM" sheetId="35" r:id="rId6"/>
    <sheet name="INF JUV" sheetId="36" r:id="rId7"/>
    <sheet name="S30" sheetId="29" r:id="rId8"/>
    <sheet name="MA1" sheetId="19" r:id="rId9"/>
    <sheet name="MA2" sheetId="16" r:id="rId10"/>
    <sheet name="MB1" sheetId="14" r:id="rId11"/>
    <sheet name="MB2" sheetId="9" r:id="rId12"/>
    <sheet name="MC1" sheetId="20" r:id="rId13"/>
    <sheet name="MC2" sheetId="17" r:id="rId14"/>
    <sheet name="MD1" sheetId="28" r:id="rId15"/>
    <sheet name="MD2" sheetId="27" r:id="rId16"/>
    <sheet name="M70+_" sheetId="37" r:id="rId17"/>
  </sheets>
  <definedNames>
    <definedName name="_xlnm._FilterDatabase" localSheetId="1" hidden="1">FEL!$A$4:$O$4</definedName>
    <definedName name="_xlnm._FilterDatabase" localSheetId="3" hidden="1">FJR!$A$4:$N$4</definedName>
    <definedName name="_xlnm._FilterDatabase" localSheetId="6" hidden="1">'INF JUV'!$A$4:$P$4</definedName>
    <definedName name="_xlnm._FilterDatabase" localSheetId="5" hidden="1">'JUV FEM'!$A$4:$I$4</definedName>
    <definedName name="_xlnm._FilterDatabase" localSheetId="4" hidden="1">'JUV MASC'!$A$4:$P$4</definedName>
    <definedName name="_xlnm._FilterDatabase" localSheetId="16" hidden="1">'M70+_'!$A$4:$I$4</definedName>
    <definedName name="_xlnm._FilterDatabase" localSheetId="8" hidden="1">'MA1'!$A$4:$Q$4</definedName>
    <definedName name="_xlnm._FilterDatabase" localSheetId="9" hidden="1">'MA2'!$A$4:$Q$4</definedName>
    <definedName name="_xlnm._FilterDatabase" localSheetId="10" hidden="1">'MB1'!$A$4:$Q$4</definedName>
    <definedName name="_xlnm._FilterDatabase" localSheetId="11" hidden="1">'MB2'!$A$4:$Q$4</definedName>
    <definedName name="_xlnm._FilterDatabase" localSheetId="12" hidden="1">'MC1'!$A$4:$P$4</definedName>
    <definedName name="_xlnm._FilterDatabase" localSheetId="13" hidden="1">'MC2'!$A$4:$K$4</definedName>
    <definedName name="_xlnm._FilterDatabase" localSheetId="14" hidden="1">'MD1'!$A$4:$M$4</definedName>
    <definedName name="_xlnm._FilterDatabase" localSheetId="15" hidden="1">'MD2'!$A$4:$I$4</definedName>
    <definedName name="_xlnm._FilterDatabase" localSheetId="0" hidden="1">MEL!$A$4:$Q$4</definedName>
    <definedName name="_xlnm._FilterDatabase" localSheetId="2" hidden="1">MJR!$A$4:$P$4</definedName>
    <definedName name="_xlnm._FilterDatabase" localSheetId="7" hidden="1">'S30'!$A$4:$Q$4</definedName>
    <definedName name="_xlnm.Print_Area" localSheetId="1">FEL!$A$1:$H$18</definedName>
    <definedName name="_xlnm.Print_Area" localSheetId="3">FJR!$A$1:$H$10</definedName>
    <definedName name="_xlnm.Print_Area" localSheetId="6">'INF JUV'!$A$1:$H$19</definedName>
    <definedName name="_xlnm.Print_Area" localSheetId="4">'JUV MASC'!$A$1:$H$16</definedName>
    <definedName name="_xlnm.Print_Area" localSheetId="0">MEL!$A$1:$H$46</definedName>
    <definedName name="_xlnm.Print_Area" localSheetId="2">MJR!$A$1:$H$21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1" i="6" l="1"/>
  <c r="G33" i="6"/>
  <c r="G29" i="6"/>
  <c r="G27" i="6"/>
  <c r="G24" i="6"/>
  <c r="G16" i="6"/>
  <c r="G13" i="6"/>
  <c r="G10" i="6"/>
  <c r="G11" i="7"/>
  <c r="G10" i="7"/>
  <c r="G8" i="7"/>
  <c r="G14" i="32"/>
  <c r="G13" i="32"/>
  <c r="G12" i="32"/>
  <c r="G11" i="32"/>
  <c r="G7" i="33"/>
  <c r="G43" i="29"/>
  <c r="G37" i="29"/>
  <c r="G33" i="29"/>
  <c r="G28" i="29"/>
  <c r="G25" i="29"/>
  <c r="G24" i="29"/>
  <c r="G20" i="29"/>
  <c r="G19" i="29"/>
  <c r="G18" i="29"/>
  <c r="G17" i="29"/>
  <c r="G12" i="29"/>
  <c r="G11" i="29"/>
  <c r="G10" i="29"/>
  <c r="G8" i="29"/>
  <c r="G40" i="19"/>
  <c r="G36" i="19"/>
  <c r="G32" i="19"/>
  <c r="G29" i="19"/>
  <c r="G27" i="19"/>
  <c r="G26" i="19"/>
  <c r="G25" i="19"/>
  <c r="G24" i="19"/>
  <c r="G23" i="19"/>
  <c r="G22" i="19"/>
  <c r="G21" i="19"/>
  <c r="G18" i="19"/>
  <c r="G17" i="19"/>
  <c r="G12" i="19"/>
  <c r="G7" i="19"/>
  <c r="G17" i="16"/>
  <c r="G16" i="16"/>
  <c r="G15" i="16"/>
  <c r="G14" i="16"/>
  <c r="G12" i="16"/>
  <c r="G11" i="16"/>
  <c r="G9" i="16"/>
  <c r="G19" i="14"/>
  <c r="G18" i="14"/>
  <c r="G16" i="14"/>
  <c r="G14" i="14"/>
  <c r="G13" i="14"/>
  <c r="G10" i="14"/>
  <c r="G12" i="9"/>
  <c r="G11" i="9"/>
  <c r="G10" i="9"/>
  <c r="G9" i="9"/>
  <c r="G8" i="9"/>
  <c r="G7" i="9"/>
  <c r="G11" i="34"/>
  <c r="G10" i="34"/>
  <c r="G14" i="36"/>
  <c r="G13" i="36"/>
  <c r="G12" i="36"/>
  <c r="G11" i="36"/>
  <c r="G10" i="36"/>
  <c r="G9" i="36"/>
  <c r="G8" i="36"/>
  <c r="G11" i="20"/>
  <c r="G10" i="20"/>
  <c r="G8" i="20"/>
  <c r="G8" i="17"/>
  <c r="G7" i="17"/>
  <c r="G6" i="17"/>
  <c r="G5" i="28"/>
  <c r="G45" i="29"/>
  <c r="G44" i="29"/>
  <c r="G42" i="29"/>
  <c r="G34" i="29"/>
  <c r="G36" i="29"/>
  <c r="G32" i="29"/>
  <c r="G31" i="29"/>
  <c r="G27" i="29"/>
  <c r="G12" i="20"/>
  <c r="G18" i="9"/>
  <c r="G17" i="9"/>
  <c r="G26" i="14"/>
  <c r="G25" i="14"/>
  <c r="G24" i="14"/>
  <c r="G22" i="14"/>
  <c r="G29" i="16"/>
  <c r="G28" i="16"/>
  <c r="G26" i="16"/>
  <c r="G24" i="16"/>
  <c r="G21" i="16"/>
  <c r="G20" i="16"/>
  <c r="G18" i="16"/>
  <c r="G44" i="19"/>
  <c r="G42" i="19"/>
  <c r="G41" i="19"/>
  <c r="G39" i="19"/>
  <c r="G35" i="19"/>
  <c r="G33" i="19"/>
  <c r="G31" i="19"/>
  <c r="G28" i="19"/>
  <c r="G11" i="19"/>
  <c r="G14" i="34"/>
  <c r="G17" i="32"/>
  <c r="G15" i="7"/>
  <c r="G14" i="7"/>
  <c r="G13" i="7"/>
  <c r="G12" i="7"/>
  <c r="G39" i="6"/>
  <c r="G37" i="6"/>
  <c r="G36" i="6"/>
  <c r="G35" i="6"/>
  <c r="G32" i="6"/>
  <c r="G19" i="6"/>
  <c r="G16" i="9"/>
  <c r="G15" i="9"/>
  <c r="G17" i="14"/>
  <c r="G20" i="14"/>
  <c r="G21" i="14"/>
  <c r="G23" i="14"/>
  <c r="G5" i="16"/>
  <c r="G22" i="16"/>
  <c r="G25" i="16"/>
  <c r="G27" i="16"/>
  <c r="G13" i="16"/>
  <c r="G30" i="16"/>
  <c r="G19" i="16"/>
  <c r="G37" i="19"/>
  <c r="G16" i="19"/>
  <c r="G30" i="19"/>
  <c r="G43" i="19"/>
  <c r="G38" i="29"/>
  <c r="G29" i="29"/>
  <c r="G16" i="29"/>
  <c r="G8" i="33"/>
  <c r="L15" i="36"/>
  <c r="L7" i="34"/>
  <c r="L9" i="34"/>
  <c r="L6" i="34"/>
  <c r="G5" i="27"/>
  <c r="L7" i="20"/>
  <c r="L6" i="20"/>
  <c r="L13" i="9"/>
  <c r="G5" i="7"/>
  <c r="G16" i="7"/>
  <c r="L7" i="7"/>
  <c r="L6" i="7"/>
  <c r="L9" i="7"/>
  <c r="G9" i="7" s="1"/>
  <c r="G34" i="6"/>
  <c r="G40" i="6"/>
  <c r="G43" i="6"/>
  <c r="G18" i="6"/>
  <c r="G26" i="6"/>
  <c r="G25" i="6"/>
  <c r="G38" i="6"/>
  <c r="G30" i="6"/>
  <c r="G44" i="6"/>
  <c r="G15" i="6"/>
  <c r="L7" i="28"/>
  <c r="G7" i="28" s="1"/>
  <c r="M9" i="20"/>
  <c r="G9" i="20" s="1"/>
  <c r="M15" i="20"/>
  <c r="G15" i="20" s="1"/>
  <c r="M14" i="20"/>
  <c r="G14" i="20" s="1"/>
  <c r="M13" i="20"/>
  <c r="G13" i="20" s="1"/>
  <c r="G20" i="19"/>
  <c r="G19" i="19"/>
  <c r="G7" i="29"/>
  <c r="G23" i="29"/>
  <c r="G21" i="29"/>
  <c r="G30" i="29"/>
  <c r="G21" i="6" l="1"/>
  <c r="G23" i="6"/>
  <c r="G31" i="6"/>
  <c r="G22" i="6"/>
  <c r="N15" i="36"/>
  <c r="O13" i="9"/>
  <c r="N13" i="34"/>
  <c r="N7" i="34"/>
  <c r="N9" i="34"/>
  <c r="N5" i="34"/>
  <c r="N7" i="7"/>
  <c r="N6" i="7"/>
  <c r="Q13" i="9"/>
  <c r="Q10" i="16"/>
  <c r="G9" i="29"/>
  <c r="G22" i="29"/>
  <c r="G47" i="29"/>
  <c r="G26" i="29"/>
  <c r="N6" i="33"/>
  <c r="G28" i="6"/>
  <c r="G42" i="6"/>
  <c r="G20" i="6"/>
  <c r="G17" i="6"/>
  <c r="G6" i="28" l="1"/>
  <c r="G7" i="20"/>
  <c r="G8" i="14"/>
  <c r="G9" i="14"/>
  <c r="G6" i="14"/>
  <c r="G13" i="19"/>
  <c r="G15" i="19"/>
  <c r="G9" i="32"/>
  <c r="G19" i="32"/>
  <c r="G16" i="36"/>
  <c r="G7" i="36"/>
  <c r="G7" i="7"/>
  <c r="G5" i="36"/>
  <c r="G15" i="36"/>
  <c r="G7" i="34"/>
  <c r="G14" i="9"/>
  <c r="G12" i="14"/>
  <c r="G8" i="16"/>
  <c r="G5" i="19"/>
  <c r="G46" i="29"/>
  <c r="G40" i="29"/>
  <c r="G15" i="32"/>
  <c r="G6" i="34"/>
  <c r="G6" i="7"/>
  <c r="G6" i="9"/>
  <c r="G23" i="16"/>
  <c r="G38" i="19"/>
  <c r="G39" i="29"/>
  <c r="G35" i="29"/>
  <c r="G10" i="32"/>
  <c r="G18" i="32"/>
  <c r="G7" i="32"/>
  <c r="G5" i="20"/>
  <c r="G13" i="29" l="1"/>
  <c r="G6" i="29"/>
  <c r="G41" i="29"/>
  <c r="G7" i="14"/>
  <c r="G11" i="14"/>
  <c r="G8" i="19"/>
  <c r="G14" i="19"/>
  <c r="G10" i="19"/>
  <c r="G8" i="32"/>
  <c r="G6" i="19" l="1"/>
  <c r="G9" i="19"/>
  <c r="G15" i="29"/>
  <c r="G5" i="29"/>
  <c r="G14" i="29"/>
  <c r="G6" i="36"/>
  <c r="G5" i="35"/>
  <c r="G5" i="34"/>
  <c r="G9" i="34"/>
  <c r="G6" i="33"/>
  <c r="G5" i="33"/>
  <c r="G6" i="32"/>
  <c r="G5" i="32"/>
  <c r="G16" i="32"/>
  <c r="G7" i="6"/>
  <c r="G6" i="6"/>
  <c r="G9" i="6"/>
  <c r="G13" i="34"/>
  <c r="G12" i="34"/>
  <c r="G8" i="34"/>
  <c r="G7" i="16" l="1"/>
  <c r="G34" i="19"/>
  <c r="G13" i="9"/>
  <c r="G5" i="9"/>
  <c r="G15" i="14"/>
  <c r="G10" i="16"/>
  <c r="G6" i="16"/>
  <c r="G5" i="6"/>
  <c r="G12" i="6"/>
  <c r="G14" i="6"/>
  <c r="G8" i="6"/>
  <c r="G6" i="20"/>
  <c r="G5" i="17"/>
  <c r="G5" i="14"/>
  <c r="G11" i="6"/>
</calcChain>
</file>

<file path=xl/sharedStrings.xml><?xml version="1.0" encoding="utf-8"?>
<sst xmlns="http://schemas.openxmlformats.org/spreadsheetml/2006/main" count="1368" uniqueCount="357">
  <si>
    <t>POS</t>
  </si>
  <si>
    <t>LICENÇA</t>
  </si>
  <si>
    <t>CATEG</t>
  </si>
  <si>
    <t>EQUIPE</t>
  </si>
  <si>
    <t>UF</t>
  </si>
  <si>
    <t>PTOS</t>
  </si>
  <si>
    <t>LUCAS EDUARDO ALVES DE BORBA</t>
  </si>
  <si>
    <t>MEL</t>
  </si>
  <si>
    <t>AVULSO</t>
  </si>
  <si>
    <t>SC</t>
  </si>
  <si>
    <t>Sul Brasileiro de DHI - Meeting de Verão</t>
  </si>
  <si>
    <t>DH2</t>
  </si>
  <si>
    <t>LUCAS OECHSLER</t>
  </si>
  <si>
    <t>SECEL JARAGUA DO SUL</t>
  </si>
  <si>
    <t>LEONARDO BECHER DA SILVA</t>
  </si>
  <si>
    <t>ASSOCIACAO PEDALA ITAPEMA DE CICLISMO</t>
  </si>
  <si>
    <t>JOÃO AUGUSTO HODECKER</t>
  </si>
  <si>
    <t>BRUNO AUGUSTO LESNIOVSKI</t>
  </si>
  <si>
    <t>IGOR ZARDO SELAU</t>
  </si>
  <si>
    <t>ASSOCIACAO TAQUARENSE DOS AMIGOS CICLISTAS</t>
  </si>
  <si>
    <t>RS</t>
  </si>
  <si>
    <t>LUCAS BERTOL</t>
  </si>
  <si>
    <t>AVAI F.C. - FME FLORIANOPOLIS - APGF</t>
  </si>
  <si>
    <t>DEYVID WINICIUS DE OLIVEIRA</t>
  </si>
  <si>
    <t>ANDREI BORSATTO GHENO</t>
  </si>
  <si>
    <t>DARLAN LUCAS TOMASELLI</t>
  </si>
  <si>
    <t>IAN RISH FODI</t>
  </si>
  <si>
    <t>ALAN COSTA CORREA</t>
  </si>
  <si>
    <t>HENRIQUE SCHROEDER FRITZE</t>
  </si>
  <si>
    <t>KARINA KOSMALA</t>
  </si>
  <si>
    <t>FEL</t>
  </si>
  <si>
    <t>SECRETARIA MUNICIPAL ESPORTE E LAZER PIÇARRAS</t>
  </si>
  <si>
    <t>PAULA DOS SANTOS SIKORSKI</t>
  </si>
  <si>
    <t>FJR</t>
  </si>
  <si>
    <t>PR</t>
  </si>
  <si>
    <t>AUGUSTO WENING</t>
  </si>
  <si>
    <t>MJR</t>
  </si>
  <si>
    <t>PBRT - PRO BIKERS RACING TEAM</t>
  </si>
  <si>
    <t>FRANCISCO SIKORSKI KONIG</t>
  </si>
  <si>
    <t>GABRIEL HENRIQUE ZIMMERMANN DOS SANTOS</t>
  </si>
  <si>
    <t>CHRISTOPHER VIDAL LEITZKE</t>
  </si>
  <si>
    <t>MURILO HAAS DE LIMA</t>
  </si>
  <si>
    <t>ASSOCIACAO CARLOS BARBOSA DE CICLISMO</t>
  </si>
  <si>
    <t>ES</t>
  </si>
  <si>
    <t>YURI GIRARDI</t>
  </si>
  <si>
    <t>ARTHUR MEIRA SCHROH</t>
  </si>
  <si>
    <t>IGOR KUSTER RIBEIRO</t>
  </si>
  <si>
    <t>THIESCO FELIPE SCHUTZ</t>
  </si>
  <si>
    <t>S30</t>
  </si>
  <si>
    <t>NATHAN GABRIEL HERTEL</t>
  </si>
  <si>
    <t>ASSOCIAÇÃO IBIRAMENSE DE CICLISMO</t>
  </si>
  <si>
    <t>JOAO ANTONIO VIEIRA DE OLIVEIRA</t>
  </si>
  <si>
    <t>RUAN CARLOS GONCALVES</t>
  </si>
  <si>
    <t>BRAYAN VINICIUS VANZUITA</t>
  </si>
  <si>
    <t>HENRIQUE MIGUEL FEDALTO</t>
  </si>
  <si>
    <t>GUILHERME MOREIRA KUGLER</t>
  </si>
  <si>
    <t>GUILHERME FERREIRA DE OLIVEIRA</t>
  </si>
  <si>
    <t>RANGEL VINICIUS ITTNER</t>
  </si>
  <si>
    <t>SECRETARIA DE EVENTOS, ESPORTE E LAZER POMERODE</t>
  </si>
  <si>
    <t>NIKOLAS LESSMANN SPREDEMANN</t>
  </si>
  <si>
    <t>TARLON ANDRE CAYE DA COSTA</t>
  </si>
  <si>
    <t>HENRIQUE PEIXER</t>
  </si>
  <si>
    <t>FELIPE ALVES DE CAMPOS</t>
  </si>
  <si>
    <t>GABRIEL HAAS BISSOLOTI</t>
  </si>
  <si>
    <t>EDUARDO VENÍCIO DOS SANTOS</t>
  </si>
  <si>
    <t>MA1</t>
  </si>
  <si>
    <t>MA2</t>
  </si>
  <si>
    <t>FERNANDO BERRI PAUL</t>
  </si>
  <si>
    <t>TIJUCAS BIKE TEAM</t>
  </si>
  <si>
    <t>PAULO SÉRGIO DA SILVEIRA</t>
  </si>
  <si>
    <t>TIAGO NILTON RADDATZ POLZIN</t>
  </si>
  <si>
    <t>BRUNO VON ZASCHAU</t>
  </si>
  <si>
    <t>WILLIAN ZOZ</t>
  </si>
  <si>
    <t>ORIDES CATANI JUNIOR</t>
  </si>
  <si>
    <t>LUIZ EDUARDO SCHEFFER</t>
  </si>
  <si>
    <t>JULIO CESAR KIMPINSKI</t>
  </si>
  <si>
    <t>ADEPI - ASSOCIACAO DESPORTIVA E PARADESPORTIVA IRATI</t>
  </si>
  <si>
    <t>FERNANDO CARVALHO</t>
  </si>
  <si>
    <t>PEDAL BATISTENSE RACING TEAM</t>
  </si>
  <si>
    <t>RENATO PEREIRA</t>
  </si>
  <si>
    <t>RAFAEL COLOMBO</t>
  </si>
  <si>
    <t>MB1</t>
  </si>
  <si>
    <t>ARMELINDO SAUTNER CARVALHO</t>
  </si>
  <si>
    <t>DIONIVON GONCALVES</t>
  </si>
  <si>
    <t>DOUGLAS SANTIAGO EVANGELISTA</t>
  </si>
  <si>
    <t>GUILHERME GRABOWSKI DOS SANTOS</t>
  </si>
  <si>
    <t>LUIZ CARLOS LINHARES JUNIOR</t>
  </si>
  <si>
    <t>MB2</t>
  </si>
  <si>
    <t>UBALDINO RODRIGUES SOARES FILHO</t>
  </si>
  <si>
    <t>FLAVIO HODECKER</t>
  </si>
  <si>
    <t>GUSTAVO ZANELLA APPEL</t>
  </si>
  <si>
    <t>MJU</t>
  </si>
  <si>
    <t>DAVI ZIMMERMANN DOS SANTOS</t>
  </si>
  <si>
    <t>ARTHUR DE SOUZA MORARI</t>
  </si>
  <si>
    <t>LEONARDO ALMEIDA BACHINSKI</t>
  </si>
  <si>
    <t>JORGE HENRIQUE MABA</t>
  </si>
  <si>
    <t>MINF</t>
  </si>
  <si>
    <t>BRUNO MICHELMANN</t>
  </si>
  <si>
    <t>Downhill de Sapiranga</t>
  </si>
  <si>
    <t>MAICON ZOTTIS</t>
  </si>
  <si>
    <t>LUCAS MAIA DE NEGRI</t>
  </si>
  <si>
    <t>LUAN EDUARDO LESNIOVSKI</t>
  </si>
  <si>
    <t>BRUNO SEGER</t>
  </si>
  <si>
    <t>JEAN CARLOS POLESELLO</t>
  </si>
  <si>
    <t>GUILHERME CESAR KREMER</t>
  </si>
  <si>
    <t>TIAGO LUMERTZ DOS SANTOS</t>
  </si>
  <si>
    <t>LEONARDO DE FREITAS GRIEBLER</t>
  </si>
  <si>
    <t>VOLKMAR GUSTAV BERCHTOLD FILHO</t>
  </si>
  <si>
    <t>LEANDRO BARIVIERA</t>
  </si>
  <si>
    <t>BIKE &amp; CIA</t>
  </si>
  <si>
    <t>THEO BORGES DA COSTA FERNANDES</t>
  </si>
  <si>
    <t>ASSOCIACAO MOUNTAIN BIKE BH DE CICLISMO</t>
  </si>
  <si>
    <t>MG</t>
  </si>
  <si>
    <t>CAETANO BALESTRIN BRUNET</t>
  </si>
  <si>
    <t>LUCAS MOREIRA MARINS</t>
  </si>
  <si>
    <t>ANTONIO VOGEL ODERICH</t>
  </si>
  <si>
    <t>KEVIN CORBELINI</t>
  </si>
  <si>
    <t>ADHV ASSOCIACAO DE MOUTAIN BIKE DOWN HILL DO VINHO</t>
  </si>
  <si>
    <t>LARISSA HOLSCHER DA LUZ</t>
  </si>
  <si>
    <t>DHI Bike Park Pilon</t>
  </si>
  <si>
    <t>DH1</t>
  </si>
  <si>
    <t>GABRIEL DIAS LACRIMANTI</t>
  </si>
  <si>
    <t>SP</t>
  </si>
  <si>
    <t>LUCAS DA COSTA DA SILVA</t>
  </si>
  <si>
    <t>GUILHERME GUESSER</t>
  </si>
  <si>
    <t>HEITHOR BORCHARDT BARBOSA</t>
  </si>
  <si>
    <t>NAYARA BUENO DA SILVA CATTONI</t>
  </si>
  <si>
    <t>LEONARDO CAMARGO DOS PASSOS</t>
  </si>
  <si>
    <t>BERNARDO FELIPE MENGARDA</t>
  </si>
  <si>
    <t>LUIGI PELUSO CADORE</t>
  </si>
  <si>
    <t>CRISTIANO RODRIGO EWALD</t>
  </si>
  <si>
    <t>ITERSON MABA</t>
  </si>
  <si>
    <t>SIDNEI MACHADO</t>
  </si>
  <si>
    <t>GUILHERME AUGUSTO FRETTA LACERDA</t>
  </si>
  <si>
    <t>Downhill de São Vendelino</t>
  </si>
  <si>
    <t>DIEGO LOVATEL ZOLLNER</t>
  </si>
  <si>
    <t>FELIPE AUGUSTO MORAES MAIA</t>
  </si>
  <si>
    <t>11844</t>
  </si>
  <si>
    <t>ADRIANO SILVA CARDOSO</t>
  </si>
  <si>
    <t>ROGERIO NUNES DE AZEVEDO</t>
  </si>
  <si>
    <t>ATLETA</t>
  </si>
  <si>
    <t>MC1</t>
  </si>
  <si>
    <t>MD1</t>
  </si>
  <si>
    <t>CAIO VIEIRA WERNECK</t>
  </si>
  <si>
    <t>RJ</t>
  </si>
  <si>
    <t>Desafio Downhill da Usina 2025</t>
  </si>
  <si>
    <t>DH3</t>
  </si>
  <si>
    <t>JESUS RODRIGUEZ XAVIER</t>
  </si>
  <si>
    <t>NATHAN MELO RODRIGUES</t>
  </si>
  <si>
    <t>LUCAS SILVA RIBEIRO</t>
  </si>
  <si>
    <t>BRUNO ISMERIO BORHER</t>
  </si>
  <si>
    <t>ALEXANDRE GOMES STEPANOV</t>
  </si>
  <si>
    <t>NARA FARIA DA SILVA</t>
  </si>
  <si>
    <t>DANIELA OLIVEIRA ARAUJO</t>
  </si>
  <si>
    <t>KAUANY DINIZ PEREIRA</t>
  </si>
  <si>
    <t>DYEGO BATISTA SOUZA PEREIRA</t>
  </si>
  <si>
    <t>JANDERSON PEREIRA DOS SANTOS</t>
  </si>
  <si>
    <t>HOLDINE ALMEIDA DE SOUZA</t>
  </si>
  <si>
    <t>JOÃO DANIEL DE OLIVEIRA AMORIM</t>
  </si>
  <si>
    <t>ELIMAR OLIVEIRA DOS SANTOS</t>
  </si>
  <si>
    <t>SULIVAN CESAR PILER MARTINS</t>
  </si>
  <si>
    <t>CARLOS ANTONIO DELLAQUA</t>
  </si>
  <si>
    <t>NESTOR ASSIS VIDAL JUNIOR</t>
  </si>
  <si>
    <t>CARLOS SANTIAGO LONDONO AVENDANO</t>
  </si>
  <si>
    <t>JAILTON DEOLINDO MESQUITA</t>
  </si>
  <si>
    <t>BRUNO FERREIRA PAES DE LIMA</t>
  </si>
  <si>
    <t>DANYEL RODRIGUES DE OLIVEIRA ARAUJO</t>
  </si>
  <si>
    <t>HIGOR DE SOUZA ANTUNES</t>
  </si>
  <si>
    <t>RENATO CORREA SANTORIO</t>
  </si>
  <si>
    <t>CARLOS JANDER TAVARES VIEIRA</t>
  </si>
  <si>
    <t>AYR CLÁUDIO ASSIS FREITAS</t>
  </si>
  <si>
    <t>PLINIO GOMES DE MATTOS NETO</t>
  </si>
  <si>
    <t>HUDSON BUSSARD CAMPOS OLIVEIRA</t>
  </si>
  <si>
    <t>JOSE AUGUSTO RODRIGUES</t>
  </si>
  <si>
    <t>CARLOS HUGO CARAMUSSANÇAR BENSI</t>
  </si>
  <si>
    <t>YAN ALVES RODRIGUES</t>
  </si>
  <si>
    <t>DHI Ribeirão dos Russos</t>
  </si>
  <si>
    <t>BRUNO HENRIQUE ZOZ</t>
  </si>
  <si>
    <t>LUCAS DAL PIVA LONGHI</t>
  </si>
  <si>
    <t>WILLIAM CESAR MICHALACK</t>
  </si>
  <si>
    <t>LIANDRA HEIMANN</t>
  </si>
  <si>
    <t>DAVID EDUARDO VENTURA</t>
  </si>
  <si>
    <t>HENRIQUE CISLAGHI</t>
  </si>
  <si>
    <t>DORON HAKAN CATTONI</t>
  </si>
  <si>
    <t>GILSON RODRIGUES DA ROSA</t>
  </si>
  <si>
    <t>ANTONIO PAULO LONGHI</t>
  </si>
  <si>
    <t>MD2</t>
  </si>
  <si>
    <t>Liga Carioca de Downhill - Etapa Única</t>
  </si>
  <si>
    <t>BRUNO DA SILVA PINTO</t>
  </si>
  <si>
    <t>ALAN PINTO DA SILVA</t>
  </si>
  <si>
    <t>GUIMERTON RIBEIRO JUNIOR</t>
  </si>
  <si>
    <t xml:space="preserve">AVULSO </t>
  </si>
  <si>
    <t>THALYSON JUNIO FERREIRA SILVA</t>
  </si>
  <si>
    <t>AYRTON GOMES FAVERO</t>
  </si>
  <si>
    <t>ALEXANDRE BORGES DE JESUS</t>
  </si>
  <si>
    <t>JULIANA MEDEIROS MONTEIRO</t>
  </si>
  <si>
    <t>LAIS COSTA MARTINS</t>
  </si>
  <si>
    <t>VALERIA ROSA COELHO</t>
  </si>
  <si>
    <t>PABLO MUNIZ RODRIGUES</t>
  </si>
  <si>
    <t>ARTHUR HENRIQUE ALMEIDA FURQUIM</t>
  </si>
  <si>
    <t>CHRISTIAN SAAVEDRA FERREIRA DEISTER MACHADO</t>
  </si>
  <si>
    <t>NICOLAS BACCI DOS REIS</t>
  </si>
  <si>
    <t>GABRIEL MORAES DE OLIVEIRA</t>
  </si>
  <si>
    <t>JUNIOR GONÇALVES LEITE</t>
  </si>
  <si>
    <t>LEGACY CYCLING TEAM</t>
  </si>
  <si>
    <t>JOSE CARLOS ANTERO DA SILVA</t>
  </si>
  <si>
    <t>RODOLPHO FERNANDES PEREIRA</t>
  </si>
  <si>
    <t>DIMITRI DOUKAS</t>
  </si>
  <si>
    <t>FRANCISCO JOSE RIBEIRO DE BRITTO</t>
  </si>
  <si>
    <t xml:space="preserve"> RJ</t>
  </si>
  <si>
    <t>GABRIEL LOPES DA SILVA</t>
  </si>
  <si>
    <t>ROULIEN FERRO FRAGOSO</t>
  </si>
  <si>
    <t>IGOR DE CARVALHO BARROS</t>
  </si>
  <si>
    <t>RIDE</t>
  </si>
  <si>
    <t>LUIZ ANTONIO REPOMOCENO DA SILVA</t>
  </si>
  <si>
    <t>FELIPE ARSENIO PINTO</t>
  </si>
  <si>
    <t>JEFERSON ARAUJO TEIXEIRA</t>
  </si>
  <si>
    <t>WILLIAN FIDELIS TORRES</t>
  </si>
  <si>
    <t>ERIC SILVA PEREIRA</t>
  </si>
  <si>
    <t>DIOGO SILVA RODRIGUES</t>
  </si>
  <si>
    <t>FELIPE BORGES SERRA</t>
  </si>
  <si>
    <t>RAPHAEL MARUCHE RICCIO DE CARVALHO</t>
  </si>
  <si>
    <t>RAFAEL GOMES MOTTA</t>
  </si>
  <si>
    <t>BRUNO MERTZ BAETA NEVES</t>
  </si>
  <si>
    <t>FREDERICO LAUREANO VIEIRA MIRANDA</t>
  </si>
  <si>
    <t>JOZIVALDO PAULO DE SOUZA</t>
  </si>
  <si>
    <t>MC2</t>
  </si>
  <si>
    <t>KAIAN CHUBERTHY DE CARVALHO</t>
  </si>
  <si>
    <t>CRISTIAN LUCAS DE OLIVEIRA VIDAL</t>
  </si>
  <si>
    <t>HITALLO SILVEIRA FIGUEIREDO</t>
  </si>
  <si>
    <t>RODRIGO DO VALLE FREITAS</t>
  </si>
  <si>
    <t>GUSTAVO MARCELO BARBOSA MATOS</t>
  </si>
  <si>
    <t>WILLIAN DA CONCEIÇAO AMARAL</t>
  </si>
  <si>
    <t>PEDRO SALDANHA DE MORAES</t>
  </si>
  <si>
    <t>ARTHUR SENNA DE ANDRADE</t>
  </si>
  <si>
    <t>Campeonato Brasileiro de Downhill - 2025</t>
  </si>
  <si>
    <t>CN</t>
  </si>
  <si>
    <t>FRANCISCO PAULO MAAME INNAMORATO</t>
  </si>
  <si>
    <t>JOSE SUARES DUARTE</t>
  </si>
  <si>
    <t>ASSOCIAÇÃO TAQUARENSE DOS AMIGOS CICLISTAS</t>
  </si>
  <si>
    <t>AUGUSTO CESAR ROSSETO</t>
  </si>
  <si>
    <t>ERNESTO LUIS BARBOSA DE SOUZA</t>
  </si>
  <si>
    <t>JOSE DA CRUZ FERREIRA JUNIOR</t>
  </si>
  <si>
    <t>ADRIANO FONTANA LENCINA</t>
  </si>
  <si>
    <t>PBRT - PRO BIKES RACING TEAM</t>
  </si>
  <si>
    <t>FELIPE DO NASCIMENTO DOLZAN</t>
  </si>
  <si>
    <t>BRENO LOUIS PARNOFF</t>
  </si>
  <si>
    <t>GUSTAVO ROSSATO</t>
  </si>
  <si>
    <t>NICOLAS MARINI BOCH</t>
  </si>
  <si>
    <t>JULIO CESAR BORTOLOZO CAPORALI</t>
  </si>
  <si>
    <t>LUIS OTAVIO VELOSO MARTINS</t>
  </si>
  <si>
    <t>LUCAS DIAS LACRIMANTI</t>
  </si>
  <si>
    <t>RAIFI KEHL REZENDE</t>
  </si>
  <si>
    <t>SV DH TEAM</t>
  </si>
  <si>
    <t>CARLOS HENRIQUE DA SILVA COSTA</t>
  </si>
  <si>
    <t>FRANCISCO MACHADO FRANCA</t>
  </si>
  <si>
    <t>GUILHERME FERNANDES BISARRIA</t>
  </si>
  <si>
    <t>JULIANO SPOLIDORO MILESI</t>
  </si>
  <si>
    <t>CARLOS AUGUSTO DO NASCIMENTO</t>
  </si>
  <si>
    <t>JULIO RICARDO FLACH</t>
  </si>
  <si>
    <t>ABELARDO ANTONELLI FILHO</t>
  </si>
  <si>
    <t>FREDERICO GOTTERT VIANNA</t>
  </si>
  <si>
    <t>ADHV ASSOCIAÇÃO DE MOUNTAIN BIKE DOWN HILL DO VINHO</t>
  </si>
  <si>
    <t>JACSON ANDRE BOLICO</t>
  </si>
  <si>
    <t>LEANDRO CANAL BONFANTE</t>
  </si>
  <si>
    <t>EQUIPE DHLOPE</t>
  </si>
  <si>
    <t>FAGNER ANTONIO JANDREY</t>
  </si>
  <si>
    <t>GIOVANI BORDIGNON</t>
  </si>
  <si>
    <t>PEDRO FRANCO BARBOSA</t>
  </si>
  <si>
    <t>FABIO AUGUSTO DE OLIVERIA LOPES</t>
  </si>
  <si>
    <t>RAFAEL WEBBER PEREIRA</t>
  </si>
  <si>
    <t>DANIEL LUIZ GAYESKI</t>
  </si>
  <si>
    <t>VINICIUS GABRIELLI</t>
  </si>
  <si>
    <t>ADHV ASSOCIAÇÃO DE MOUNTAIN BIKE DOWN HUILL DO VINHO</t>
  </si>
  <si>
    <t>GABRIEL MARTINS DINIZ</t>
  </si>
  <si>
    <t>JAMIL FRACASSO</t>
  </si>
  <si>
    <t>QUEDA LIVRE DH</t>
  </si>
  <si>
    <t>JAEL FRANCISCO SOARES DA SILVA</t>
  </si>
  <si>
    <t>SOUL CYCLES- SANTOS</t>
  </si>
  <si>
    <t>RODRIGO PEREIRA DA SILVA</t>
  </si>
  <si>
    <t xml:space="preserve">SV DH TEAM </t>
  </si>
  <si>
    <t>DOUGLAS FAUSTO LOSS</t>
  </si>
  <si>
    <t>FERNANDO GIORDANI</t>
  </si>
  <si>
    <t>SILIANO DE SOUZA</t>
  </si>
  <si>
    <t>JULIAN BAUMGARTEN RECHE</t>
  </si>
  <si>
    <t>BIKE&amp; CIA</t>
  </si>
  <si>
    <t>JOAO LUCAS ZARDO BONALDO</t>
  </si>
  <si>
    <t>JOAO CARLOS TRES JUNIOR</t>
  </si>
  <si>
    <t xml:space="preserve">DAVID RICHARD NEITZKE </t>
  </si>
  <si>
    <t>KAUE CUNHA DANTAS</t>
  </si>
  <si>
    <t>EDUARDO GALVÃO ROCHA</t>
  </si>
  <si>
    <t>SE</t>
  </si>
  <si>
    <t>LEONARDO RACHADEL RODRIGUES JUNIOR</t>
  </si>
  <si>
    <t>RAFAEL SILVA DA LUZ</t>
  </si>
  <si>
    <t>DOUGULAS JOSUE MINATO</t>
  </si>
  <si>
    <t>EDGARDO LUAN MENDES ASSUNÇÃO</t>
  </si>
  <si>
    <t>MAGNUN MORBACH DOS SANTOS</t>
  </si>
  <si>
    <t>FELIPE BALZAN</t>
  </si>
  <si>
    <t>DOUGLAS HENRIQUE DAL PONTE</t>
  </si>
  <si>
    <t>ENZO BIOTTO MINOZZO</t>
  </si>
  <si>
    <t>PEDRO HENRIQUE DAL PAI BIN</t>
  </si>
  <si>
    <t>THEO NATRIELLI BINARI DE OLIVEIRA</t>
  </si>
  <si>
    <t>HENRIQUE LIMA DA SILVA</t>
  </si>
  <si>
    <t>PE</t>
  </si>
  <si>
    <t>KELVIN ALOISIO KUHN</t>
  </si>
  <si>
    <t>ASSOCIAÇÃO CARLOS BARBOSA DE CICLISMO</t>
  </si>
  <si>
    <t>LUCAS PERUZZO DE LIMA</t>
  </si>
  <si>
    <t>GUILHERME FERNANDES TRISCH</t>
  </si>
  <si>
    <t>GUILHERME HENRIQUE DA SILVA BARBOSA</t>
  </si>
  <si>
    <t xml:space="preserve"> MG</t>
  </si>
  <si>
    <t>OTAVIO SILVA BRAZ</t>
  </si>
  <si>
    <t>NATAN GOULART DE OLIVEIRA</t>
  </si>
  <si>
    <t>OTAVIO SOCCOL TECCHIO</t>
  </si>
  <si>
    <t>THIAGO GHIGGI</t>
  </si>
  <si>
    <t>FLAVIA FATIMA DE BRITO</t>
  </si>
  <si>
    <t>DAVI COUTINHO SCHETTINO</t>
  </si>
  <si>
    <t>BERNARDO CALEFFI VANIN</t>
  </si>
  <si>
    <t>KAUA BORGES ALCANTARA</t>
  </si>
  <si>
    <t>GUILHERME PFEIFER CEPRIANI</t>
  </si>
  <si>
    <t>LAIS REZZADORI FLECKE</t>
  </si>
  <si>
    <t xml:space="preserve">HELEN VALENTINI MIRANDA BARBOSA </t>
  </si>
  <si>
    <t>TO</t>
  </si>
  <si>
    <t>ANDREIA LIRA ALVES</t>
  </si>
  <si>
    <t>DOUGLAS NOVACK VIEIRA</t>
  </si>
  <si>
    <t>CLUB/EQUIPE ESTRANGEIRA</t>
  </si>
  <si>
    <t>GABRIEL CAMARGO GIOVANINNI</t>
  </si>
  <si>
    <t>MATHEUS BRAIAN NEITZKE</t>
  </si>
  <si>
    <t>CLUBE/EQUIPE ESTRANGEIRA</t>
  </si>
  <si>
    <t>ROBERT DA SILVA COSTA</t>
  </si>
  <si>
    <t>FREDERICO DA COSTA VIEIRA</t>
  </si>
  <si>
    <t>GO</t>
  </si>
  <si>
    <t>MAURICIO FERREIRA CIRNE</t>
  </si>
  <si>
    <t>PEDRO AUGUSTO PAIOLA ROSSETO</t>
  </si>
  <si>
    <t>INSTITUTO HOFFMANN / TAUBATE</t>
  </si>
  <si>
    <t>JEFFERSON ANDRADE VIERIA</t>
  </si>
  <si>
    <t>DANILO SPADER</t>
  </si>
  <si>
    <t>ME70+</t>
  </si>
  <si>
    <t>ADHV ASSOC. DE MTB DOWN HILL DO VINHO</t>
  </si>
  <si>
    <t>DANIEL FIGUEIREDO MOUSSATCHE</t>
  </si>
  <si>
    <t>FRANCISCO GIMENES COSTA</t>
  </si>
  <si>
    <t>RANKING MTB DOWNHILL - ELITE MASCULINO -  10/09/2025</t>
  </si>
  <si>
    <t>RANKING MTB DOWNHILL - ELITE FEMININO - 10/09/2025</t>
  </si>
  <si>
    <t>RANKING MTB DOWNHILL - JUNIOR MASCULINO -  10/09/2025</t>
  </si>
  <si>
    <t>RANKING MTB DOWNHILL - JUNIOR FEMININO - 10/09/2025</t>
  </si>
  <si>
    <t>RANKING MTB DOWNHILL - JUVENIL MASCULINO - 10/09/2025</t>
  </si>
  <si>
    <t>RANKING MTB DOWNHILL - JUVENIL FEMININO - 10/09/2025</t>
  </si>
  <si>
    <t>RANKING MTB DOWNHILL - INFANTOJUVENIL MASCULINO - 10/09/2025</t>
  </si>
  <si>
    <t>RANKING MTB DOWNHILL - SUB 30 MASCULINO - 10/09/2025</t>
  </si>
  <si>
    <t>RANKING MTB DOWNHILL - MASTER A1 MASCULINO - 10/09/2025</t>
  </si>
  <si>
    <t>RANKING MTB DOWNHILL - MASTER A2 MASCULINO - 10/09/2025</t>
  </si>
  <si>
    <t>RANKING MTB DOWNHILL - MASTER B1 MASCULINO - 10/09/2025</t>
  </si>
  <si>
    <t>RANKING MTB DOWNHILL - MASTER B2 MASCULINO - 10/09/2025</t>
  </si>
  <si>
    <t>RANKING MTB DOWNHILL - MASTER C1 MASCULINO - 10/09/2025</t>
  </si>
  <si>
    <t>RANKING MTB DOWNHILL - MASTER C2 MASCULINO - 10/09/2025</t>
  </si>
  <si>
    <t>RANKING MTB DOWNHILL - MASTER D1 MASCULINO - 10/09/2025</t>
  </si>
  <si>
    <t>RANKING MTB DOWNHILL - MASTER D2 MASCULINO - 10/09/2025</t>
  </si>
  <si>
    <t>RANKING MTB DOWNHILL - MASTER E70+ MASCULINO - 10/09/2025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</si>
</sst>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1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12" fillId="0" borderId="0"/>
    <xf numFmtId="0" fontId="2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0" fillId="4" borderId="0" applyNumberFormat="0" applyBorder="0" applyAlignment="0" applyProtection="0"/>
  </cellStyleXfs>
  <cellXfs count="58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7" fillId="0" borderId="4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14" fontId="17" fillId="0" borderId="9" xfId="0" applyNumberFormat="1" applyFont="1" applyBorder="1" applyAlignment="1">
      <alignment horizontal="center" vertical="center"/>
    </xf>
    <xf numFmtId="14" fontId="17" fillId="0" borderId="10" xfId="0" applyNumberFormat="1" applyFont="1" applyBorder="1" applyAlignment="1">
      <alignment horizontal="center" vertical="center"/>
    </xf>
    <xf numFmtId="14" fontId="17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</cellXfs>
  <cellStyles count="22">
    <cellStyle name="40% - Ênfase3 2" xfId="21" xr:uid="{00000000-0005-0000-0000-000000000000}"/>
    <cellStyle name="Hiperlink" xfId="1" builtinId="8"/>
    <cellStyle name="Normal" xfId="0" builtinId="0"/>
    <cellStyle name="Normal 18" xfId="2" xr:uid="{00000000-0005-0000-0000-000003000000}"/>
    <cellStyle name="Normal 19" xfId="3" xr:uid="{00000000-0005-0000-0000-000004000000}"/>
    <cellStyle name="Normal 2" xfId="4" xr:uid="{00000000-0005-0000-0000-000005000000}"/>
    <cellStyle name="Normal 2 17" xfId="5" xr:uid="{00000000-0005-0000-0000-000006000000}"/>
    <cellStyle name="Normal 2 2" xfId="6" xr:uid="{00000000-0005-0000-0000-000007000000}"/>
    <cellStyle name="Normal 2 3" xfId="7" xr:uid="{00000000-0005-0000-0000-000008000000}"/>
    <cellStyle name="Normal 2 4" xfId="8" xr:uid="{00000000-0005-0000-0000-000009000000}"/>
    <cellStyle name="Normal 21" xfId="9" xr:uid="{00000000-0005-0000-0000-00000A000000}"/>
    <cellStyle name="Normal 3" xfId="10" xr:uid="{00000000-0005-0000-0000-00000B000000}"/>
    <cellStyle name="Normal 3 2" xfId="11" xr:uid="{00000000-0005-0000-0000-00000C000000}"/>
    <cellStyle name="Normal 3 2 2" xfId="12" xr:uid="{00000000-0005-0000-0000-00000D000000}"/>
    <cellStyle name="Normal 3 2 2 2" xfId="13" xr:uid="{00000000-0005-0000-0000-00000E000000}"/>
    <cellStyle name="Normal 3 2 2 3" xfId="14" xr:uid="{00000000-0005-0000-0000-00000F000000}"/>
    <cellStyle name="Normal 4" xfId="15" xr:uid="{00000000-0005-0000-0000-000010000000}"/>
    <cellStyle name="Normal 5" xfId="16" xr:uid="{00000000-0005-0000-0000-000011000000}"/>
    <cellStyle name="Normal 6" xfId="17" xr:uid="{00000000-0005-0000-0000-000012000000}"/>
    <cellStyle name="Normal 6 2" xfId="18" xr:uid="{00000000-0005-0000-0000-000013000000}"/>
    <cellStyle name="Normal 7" xfId="19" xr:uid="{00000000-0005-0000-0000-000014000000}"/>
    <cellStyle name="Normal 8" xfId="20" xr:uid="{00000000-0005-0000-0000-000015000000}"/>
  </cellStyles>
  <dxfs count="176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4</xdr:col>
      <xdr:colOff>4012707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5</xdr:col>
      <xdr:colOff>407408</xdr:colOff>
      <xdr:row>1</xdr:row>
      <xdr:rowOff>26632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4</xdr:col>
      <xdr:colOff>4015068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238349</xdr:colOff>
      <xdr:row>1</xdr:row>
      <xdr:rowOff>31712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5</xdr:col>
      <xdr:colOff>466725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128868</xdr:colOff>
      <xdr:row>1</xdr:row>
      <xdr:rowOff>33617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4</xdr:col>
      <xdr:colOff>3797300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187138</xdr:colOff>
      <xdr:row>0</xdr:row>
      <xdr:rowOff>58831</xdr:rowOff>
    </xdr:from>
    <xdr:to>
      <xdr:col>4</xdr:col>
      <xdr:colOff>3712173</xdr:colOff>
      <xdr:row>1</xdr:row>
      <xdr:rowOff>30442</xdr:rowOff>
    </xdr:to>
    <xdr:pic>
      <xdr:nvPicPr>
        <xdr:cNvPr id="3" name="Imagem 4">
          <a:extLst>
            <a:ext uri="{FF2B5EF4-FFF2-40B4-BE49-F238E27FC236}">
              <a16:creationId xmlns:a16="http://schemas.microsoft.com/office/drawing/2014/main" id="{1A179048-B0E7-4EC1-88D0-11939933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7610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5</xdr:col>
      <xdr:colOff>64860</xdr:colOff>
      <xdr:row>0</xdr:row>
      <xdr:rowOff>812166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4</xdr:col>
      <xdr:colOff>4298016</xdr:colOff>
      <xdr:row>0</xdr:row>
      <xdr:rowOff>808991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4</xdr:col>
      <xdr:colOff>4162589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5</xdr:col>
      <xdr:colOff>291533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4</xdr:col>
      <xdr:colOff>3886712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59615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5</xdr:col>
      <xdr:colOff>245268</xdr:colOff>
      <xdr:row>0</xdr:row>
      <xdr:rowOff>865981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5</xdr:col>
      <xdr:colOff>274637</xdr:colOff>
      <xdr:row>1</xdr:row>
      <xdr:rowOff>65086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149225</xdr:colOff>
      <xdr:row>0</xdr:row>
      <xdr:rowOff>848519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5DD72826-5686-4E92-99CC-659229F44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9169400" cy="7913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5"/>
  <sheetViews>
    <sheetView tabSelected="1" zoomScale="85" zoomScaleNormal="85" workbookViewId="0">
      <selection activeCell="V2" sqref="V2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0.453125" style="3" customWidth="1"/>
    <col min="4" max="4" width="8.453125" style="2" bestFit="1" customWidth="1"/>
    <col min="5" max="5" width="60.1796875" style="10" bestFit="1" customWidth="1"/>
    <col min="6" max="6" width="7.7265625" style="2" customWidth="1"/>
    <col min="7" max="7" width="8" style="2" bestFit="1" customWidth="1"/>
    <col min="8" max="8" width="1" style="2" customWidth="1"/>
    <col min="9" max="17" width="6.7265625" style="12" customWidth="1"/>
    <col min="18" max="18" width="1" style="3" customWidth="1"/>
    <col min="19" max="16384" width="9.1796875" style="3"/>
  </cols>
  <sheetData>
    <row r="1" spans="1:18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56" t="s">
        <v>176</v>
      </c>
      <c r="M1" s="56" t="s">
        <v>145</v>
      </c>
      <c r="N1" s="56" t="s">
        <v>134</v>
      </c>
      <c r="O1" s="56" t="s">
        <v>119</v>
      </c>
      <c r="P1" s="56" t="s">
        <v>98</v>
      </c>
      <c r="Q1" s="56" t="s">
        <v>10</v>
      </c>
      <c r="R1" s="45"/>
    </row>
    <row r="2" spans="1:18" s="4" customFormat="1" ht="96.75" customHeight="1">
      <c r="A2" s="50" t="s">
        <v>340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57"/>
      <c r="O2" s="57"/>
      <c r="P2" s="57"/>
      <c r="Q2" s="57"/>
      <c r="R2" s="46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45835</v>
      </c>
      <c r="K3" s="19">
        <v>45844</v>
      </c>
      <c r="L3" s="19">
        <v>45823</v>
      </c>
      <c r="M3" s="19">
        <v>45809</v>
      </c>
      <c r="N3" s="19">
        <v>45760</v>
      </c>
      <c r="O3" s="19">
        <v>45753</v>
      </c>
      <c r="P3" s="19">
        <v>45704</v>
      </c>
      <c r="Q3" s="19">
        <v>45697</v>
      </c>
      <c r="R3" s="33"/>
    </row>
    <row r="4" spans="1:18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21" t="s">
        <v>11</v>
      </c>
      <c r="M4" s="21" t="s">
        <v>146</v>
      </c>
      <c r="N4" s="21" t="s">
        <v>11</v>
      </c>
      <c r="O4" s="21" t="s">
        <v>120</v>
      </c>
      <c r="P4" s="21" t="s">
        <v>11</v>
      </c>
      <c r="Q4" s="21" t="s">
        <v>11</v>
      </c>
      <c r="R4" s="34"/>
    </row>
    <row r="5" spans="1:18" s="11" customFormat="1" ht="18" customHeight="1">
      <c r="A5" s="1">
        <v>1</v>
      </c>
      <c r="B5" s="1">
        <v>28766</v>
      </c>
      <c r="C5" s="5" t="s">
        <v>14</v>
      </c>
      <c r="D5" s="1" t="s">
        <v>7</v>
      </c>
      <c r="E5" s="6" t="s">
        <v>15</v>
      </c>
      <c r="F5" s="1" t="s">
        <v>9</v>
      </c>
      <c r="G5" s="1">
        <f t="shared" ref="G5:G44" si="0">SUM(I5:Q5)</f>
        <v>560</v>
      </c>
      <c r="H5" s="30"/>
      <c r="I5" s="7"/>
      <c r="J5" s="7">
        <v>250</v>
      </c>
      <c r="K5" s="7"/>
      <c r="L5" s="7">
        <v>60</v>
      </c>
      <c r="M5" s="7"/>
      <c r="N5" s="7">
        <v>55</v>
      </c>
      <c r="O5" s="7">
        <v>85</v>
      </c>
      <c r="P5" s="7">
        <v>60</v>
      </c>
      <c r="Q5" s="7">
        <v>50</v>
      </c>
      <c r="R5" s="35"/>
    </row>
    <row r="6" spans="1:18" s="11" customFormat="1" ht="18" customHeight="1">
      <c r="A6" s="1">
        <v>2</v>
      </c>
      <c r="B6" s="1">
        <v>35009</v>
      </c>
      <c r="C6" s="5" t="s">
        <v>16</v>
      </c>
      <c r="D6" s="1" t="s">
        <v>7</v>
      </c>
      <c r="E6" s="6" t="s">
        <v>8</v>
      </c>
      <c r="F6" s="1" t="s">
        <v>9</v>
      </c>
      <c r="G6" s="1">
        <f t="shared" si="0"/>
        <v>430</v>
      </c>
      <c r="H6" s="30"/>
      <c r="I6" s="7"/>
      <c r="J6" s="7">
        <v>130</v>
      </c>
      <c r="K6" s="7"/>
      <c r="L6" s="7">
        <v>50</v>
      </c>
      <c r="M6" s="7"/>
      <c r="N6" s="7">
        <v>45</v>
      </c>
      <c r="O6" s="7">
        <v>110</v>
      </c>
      <c r="P6" s="7">
        <v>50</v>
      </c>
      <c r="Q6" s="7">
        <v>45</v>
      </c>
      <c r="R6" s="35"/>
    </row>
    <row r="7" spans="1:18" s="11" customFormat="1" ht="18" customHeight="1">
      <c r="A7" s="1">
        <v>3</v>
      </c>
      <c r="B7" s="1">
        <v>11120</v>
      </c>
      <c r="C7" s="5" t="s">
        <v>12</v>
      </c>
      <c r="D7" s="1" t="s">
        <v>7</v>
      </c>
      <c r="E7" s="6" t="s">
        <v>13</v>
      </c>
      <c r="F7" s="1" t="s">
        <v>9</v>
      </c>
      <c r="G7" s="1">
        <f t="shared" si="0"/>
        <v>420</v>
      </c>
      <c r="H7" s="30"/>
      <c r="I7" s="7"/>
      <c r="J7" s="7">
        <v>160</v>
      </c>
      <c r="K7" s="7"/>
      <c r="L7" s="7">
        <v>45</v>
      </c>
      <c r="M7" s="7"/>
      <c r="N7" s="7">
        <v>35</v>
      </c>
      <c r="O7" s="7">
        <v>80</v>
      </c>
      <c r="P7" s="7">
        <v>45</v>
      </c>
      <c r="Q7" s="7">
        <v>55</v>
      </c>
      <c r="R7" s="35"/>
    </row>
    <row r="8" spans="1:18" s="11" customFormat="1" ht="18" customHeight="1">
      <c r="A8" s="1">
        <v>4</v>
      </c>
      <c r="B8" s="1">
        <v>8791</v>
      </c>
      <c r="C8" s="5" t="s">
        <v>21</v>
      </c>
      <c r="D8" s="1" t="s">
        <v>7</v>
      </c>
      <c r="E8" s="6" t="s">
        <v>22</v>
      </c>
      <c r="F8" s="1" t="s">
        <v>9</v>
      </c>
      <c r="G8" s="1">
        <f t="shared" si="0"/>
        <v>395</v>
      </c>
      <c r="H8" s="30"/>
      <c r="I8" s="7"/>
      <c r="J8" s="7">
        <v>140</v>
      </c>
      <c r="K8" s="7"/>
      <c r="L8" s="7">
        <v>40</v>
      </c>
      <c r="M8" s="7"/>
      <c r="N8" s="7">
        <v>60</v>
      </c>
      <c r="O8" s="7">
        <v>90</v>
      </c>
      <c r="P8" s="7">
        <v>35</v>
      </c>
      <c r="Q8" s="7">
        <v>30</v>
      </c>
      <c r="R8" s="35"/>
    </row>
    <row r="9" spans="1:18" s="11" customFormat="1" ht="18" customHeight="1">
      <c r="A9" s="1">
        <v>5</v>
      </c>
      <c r="B9" s="1">
        <v>10880</v>
      </c>
      <c r="C9" s="5" t="s">
        <v>6</v>
      </c>
      <c r="D9" s="1" t="s">
        <v>7</v>
      </c>
      <c r="E9" s="6" t="s">
        <v>8</v>
      </c>
      <c r="F9" s="1" t="s">
        <v>9</v>
      </c>
      <c r="G9" s="1">
        <f t="shared" si="0"/>
        <v>330</v>
      </c>
      <c r="H9" s="30"/>
      <c r="I9" s="7"/>
      <c r="J9" s="7">
        <v>120</v>
      </c>
      <c r="K9" s="7"/>
      <c r="L9" s="7">
        <v>55</v>
      </c>
      <c r="M9" s="7"/>
      <c r="N9" s="7"/>
      <c r="O9" s="7">
        <v>95</v>
      </c>
      <c r="P9" s="7"/>
      <c r="Q9" s="7">
        <v>60</v>
      </c>
      <c r="R9" s="35"/>
    </row>
    <row r="10" spans="1:18" s="11" customFormat="1" ht="18" customHeight="1">
      <c r="A10" s="1">
        <v>6</v>
      </c>
      <c r="B10" s="1">
        <v>13676</v>
      </c>
      <c r="C10" s="5" t="s">
        <v>323</v>
      </c>
      <c r="D10" s="1" t="s">
        <v>7</v>
      </c>
      <c r="E10" s="6" t="s">
        <v>324</v>
      </c>
      <c r="F10" s="1" t="s">
        <v>34</v>
      </c>
      <c r="G10" s="1">
        <f t="shared" si="0"/>
        <v>300</v>
      </c>
      <c r="H10" s="30"/>
      <c r="I10" s="7"/>
      <c r="J10" s="7">
        <v>300</v>
      </c>
      <c r="K10" s="7"/>
      <c r="L10" s="7"/>
      <c r="M10" s="7"/>
      <c r="N10" s="7"/>
      <c r="O10" s="7"/>
      <c r="P10" s="7"/>
      <c r="Q10" s="7"/>
      <c r="R10" s="35"/>
    </row>
    <row r="11" spans="1:18" s="11" customFormat="1" ht="18" customHeight="1">
      <c r="A11" s="1">
        <v>7</v>
      </c>
      <c r="B11" s="23">
        <v>27693</v>
      </c>
      <c r="C11" s="42" t="s">
        <v>17</v>
      </c>
      <c r="D11" s="49" t="s">
        <v>7</v>
      </c>
      <c r="E11" s="24" t="s">
        <v>8</v>
      </c>
      <c r="F11" s="23" t="s">
        <v>9</v>
      </c>
      <c r="G11" s="1">
        <f t="shared" si="0"/>
        <v>265</v>
      </c>
      <c r="H11" s="31"/>
      <c r="I11" s="23"/>
      <c r="J11" s="23">
        <v>70</v>
      </c>
      <c r="K11" s="23"/>
      <c r="L11" s="23">
        <v>35</v>
      </c>
      <c r="M11" s="23"/>
      <c r="N11" s="23">
        <v>25</v>
      </c>
      <c r="O11" s="23">
        <v>75</v>
      </c>
      <c r="P11" s="23">
        <v>20</v>
      </c>
      <c r="Q11" s="7">
        <v>40</v>
      </c>
      <c r="R11" s="35"/>
    </row>
    <row r="12" spans="1:18" s="11" customFormat="1" ht="18" customHeight="1">
      <c r="A12" s="1">
        <v>8</v>
      </c>
      <c r="B12" s="1">
        <v>35198</v>
      </c>
      <c r="C12" s="5" t="s">
        <v>23</v>
      </c>
      <c r="D12" s="1" t="s">
        <v>7</v>
      </c>
      <c r="E12" s="6" t="s">
        <v>13</v>
      </c>
      <c r="F12" s="1" t="s">
        <v>9</v>
      </c>
      <c r="G12" s="1">
        <f t="shared" si="0"/>
        <v>210</v>
      </c>
      <c r="H12" s="30"/>
      <c r="I12" s="7"/>
      <c r="J12" s="7">
        <v>85</v>
      </c>
      <c r="K12" s="7"/>
      <c r="L12" s="7">
        <v>30</v>
      </c>
      <c r="M12" s="7"/>
      <c r="N12" s="7"/>
      <c r="O12" s="7">
        <v>70</v>
      </c>
      <c r="P12" s="7"/>
      <c r="Q12" s="7">
        <v>25</v>
      </c>
      <c r="R12" s="31"/>
    </row>
    <row r="13" spans="1:18" s="11" customFormat="1" ht="18" customHeight="1">
      <c r="A13" s="1">
        <v>9</v>
      </c>
      <c r="B13" s="1">
        <v>30768</v>
      </c>
      <c r="C13" s="5" t="s">
        <v>325</v>
      </c>
      <c r="D13" s="1" t="s">
        <v>7</v>
      </c>
      <c r="E13" s="6" t="s">
        <v>191</v>
      </c>
      <c r="F13" s="1" t="s">
        <v>122</v>
      </c>
      <c r="G13" s="1">
        <f t="shared" si="0"/>
        <v>200</v>
      </c>
      <c r="H13" s="30"/>
      <c r="I13" s="7"/>
      <c r="J13" s="7">
        <v>200</v>
      </c>
      <c r="K13" s="7"/>
      <c r="L13" s="7"/>
      <c r="M13" s="7"/>
      <c r="N13" s="7"/>
      <c r="O13" s="7"/>
      <c r="P13" s="7"/>
      <c r="Q13" s="7"/>
      <c r="R13" s="35"/>
    </row>
    <row r="14" spans="1:18" s="11" customFormat="1" ht="18" customHeight="1">
      <c r="A14" s="1">
        <v>10</v>
      </c>
      <c r="B14" s="1">
        <v>42986</v>
      </c>
      <c r="C14" s="5" t="s">
        <v>18</v>
      </c>
      <c r="D14" s="1" t="s">
        <v>7</v>
      </c>
      <c r="E14" s="5" t="s">
        <v>19</v>
      </c>
      <c r="F14" s="1" t="s">
        <v>20</v>
      </c>
      <c r="G14" s="1">
        <f t="shared" si="0"/>
        <v>180</v>
      </c>
      <c r="H14" s="31"/>
      <c r="I14" s="1"/>
      <c r="J14" s="1">
        <v>65</v>
      </c>
      <c r="K14" s="1"/>
      <c r="L14" s="1"/>
      <c r="M14" s="1"/>
      <c r="N14" s="1">
        <v>40</v>
      </c>
      <c r="O14" s="1"/>
      <c r="P14" s="1">
        <v>40</v>
      </c>
      <c r="Q14" s="1">
        <v>35</v>
      </c>
      <c r="R14" s="35"/>
    </row>
    <row r="15" spans="1:18" s="11" customFormat="1" ht="18" customHeight="1">
      <c r="A15" s="1">
        <v>10</v>
      </c>
      <c r="B15" s="1">
        <v>38095</v>
      </c>
      <c r="C15" s="5" t="s">
        <v>24</v>
      </c>
      <c r="D15" s="1" t="s">
        <v>7</v>
      </c>
      <c r="E15" s="6" t="s">
        <v>19</v>
      </c>
      <c r="F15" s="1" t="s">
        <v>20</v>
      </c>
      <c r="G15" s="1">
        <f t="shared" si="0"/>
        <v>180</v>
      </c>
      <c r="H15" s="30"/>
      <c r="I15" s="7"/>
      <c r="J15" s="7">
        <v>95</v>
      </c>
      <c r="K15" s="7"/>
      <c r="L15" s="7">
        <v>5</v>
      </c>
      <c r="M15" s="7"/>
      <c r="N15" s="7">
        <v>30</v>
      </c>
      <c r="O15" s="7"/>
      <c r="P15" s="7">
        <v>30</v>
      </c>
      <c r="Q15" s="7">
        <v>20</v>
      </c>
      <c r="R15" s="35"/>
    </row>
    <row r="16" spans="1:18" s="11" customFormat="1" ht="18" customHeight="1">
      <c r="A16" s="1">
        <v>10</v>
      </c>
      <c r="B16" s="1">
        <v>16545</v>
      </c>
      <c r="C16" s="5" t="s">
        <v>326</v>
      </c>
      <c r="D16" s="1" t="s">
        <v>7</v>
      </c>
      <c r="E16" s="6" t="s">
        <v>327</v>
      </c>
      <c r="F16" s="1" t="s">
        <v>122</v>
      </c>
      <c r="G16" s="1">
        <f t="shared" si="0"/>
        <v>180</v>
      </c>
      <c r="H16" s="30"/>
      <c r="I16" s="7"/>
      <c r="J16" s="7">
        <v>180</v>
      </c>
      <c r="K16" s="7"/>
      <c r="L16" s="7"/>
      <c r="M16" s="7"/>
      <c r="N16" s="7"/>
      <c r="O16" s="7"/>
      <c r="P16" s="7"/>
      <c r="Q16" s="7"/>
      <c r="R16" s="35"/>
    </row>
    <row r="17" spans="1:18" s="11" customFormat="1" ht="18" customHeight="1">
      <c r="A17" s="1">
        <v>13</v>
      </c>
      <c r="B17" s="1">
        <v>11520</v>
      </c>
      <c r="C17" s="5" t="s">
        <v>25</v>
      </c>
      <c r="D17" s="1" t="s">
        <v>7</v>
      </c>
      <c r="E17" s="6" t="s">
        <v>13</v>
      </c>
      <c r="F17" s="1" t="s">
        <v>9</v>
      </c>
      <c r="G17" s="1">
        <f t="shared" si="0"/>
        <v>178</v>
      </c>
      <c r="H17" s="30"/>
      <c r="I17" s="7"/>
      <c r="J17" s="7">
        <v>100</v>
      </c>
      <c r="K17" s="7"/>
      <c r="L17" s="7"/>
      <c r="M17" s="7"/>
      <c r="N17" s="7">
        <v>20</v>
      </c>
      <c r="O17" s="7">
        <v>35</v>
      </c>
      <c r="P17" s="7">
        <v>8</v>
      </c>
      <c r="Q17" s="7">
        <v>15</v>
      </c>
      <c r="R17" s="35"/>
    </row>
    <row r="18" spans="1:18" s="11" customFormat="1" ht="18" customHeight="1">
      <c r="A18" s="1">
        <v>14</v>
      </c>
      <c r="B18" s="1">
        <v>39418</v>
      </c>
      <c r="C18" s="5" t="s">
        <v>143</v>
      </c>
      <c r="D18" s="1" t="s">
        <v>7</v>
      </c>
      <c r="E18" s="6" t="s">
        <v>8</v>
      </c>
      <c r="F18" s="1" t="s">
        <v>144</v>
      </c>
      <c r="G18" s="1">
        <f t="shared" si="0"/>
        <v>175</v>
      </c>
      <c r="H18" s="30"/>
      <c r="I18" s="7"/>
      <c r="J18" s="7">
        <v>80</v>
      </c>
      <c r="K18" s="7">
        <v>60</v>
      </c>
      <c r="L18" s="7"/>
      <c r="M18" s="7">
        <v>35</v>
      </c>
      <c r="N18" s="7"/>
      <c r="O18" s="7"/>
      <c r="P18" s="7"/>
      <c r="Q18" s="7"/>
      <c r="R18" s="35"/>
    </row>
    <row r="19" spans="1:18" s="11" customFormat="1" ht="18" customHeight="1">
      <c r="A19" s="1">
        <v>15</v>
      </c>
      <c r="B19" s="1">
        <v>18742</v>
      </c>
      <c r="C19" s="5" t="s">
        <v>188</v>
      </c>
      <c r="D19" s="1" t="s">
        <v>7</v>
      </c>
      <c r="E19" s="6" t="s">
        <v>8</v>
      </c>
      <c r="F19" s="1" t="s">
        <v>144</v>
      </c>
      <c r="G19" s="1">
        <f t="shared" si="0"/>
        <v>165</v>
      </c>
      <c r="H19" s="30"/>
      <c r="I19" s="7"/>
      <c r="J19" s="7">
        <v>110</v>
      </c>
      <c r="K19" s="7">
        <v>55</v>
      </c>
      <c r="L19" s="7"/>
      <c r="M19" s="7"/>
      <c r="N19" s="7"/>
      <c r="O19" s="7"/>
      <c r="P19" s="7"/>
      <c r="Q19" s="7"/>
      <c r="R19" s="35"/>
    </row>
    <row r="20" spans="1:18" s="11" customFormat="1" ht="18" customHeight="1">
      <c r="A20" s="1">
        <v>16</v>
      </c>
      <c r="B20" s="1">
        <v>30303</v>
      </c>
      <c r="C20" s="5" t="s">
        <v>26</v>
      </c>
      <c r="D20" s="1" t="s">
        <v>7</v>
      </c>
      <c r="E20" s="6" t="s">
        <v>8</v>
      </c>
      <c r="F20" s="1" t="s">
        <v>9</v>
      </c>
      <c r="G20" s="1">
        <f t="shared" si="0"/>
        <v>145</v>
      </c>
      <c r="H20" s="30"/>
      <c r="I20" s="7"/>
      <c r="J20" s="7">
        <v>60</v>
      </c>
      <c r="K20" s="7"/>
      <c r="L20" s="7">
        <v>15</v>
      </c>
      <c r="M20" s="7"/>
      <c r="N20" s="7"/>
      <c r="O20" s="7">
        <v>60</v>
      </c>
      <c r="P20" s="7"/>
      <c r="Q20" s="7">
        <v>10</v>
      </c>
      <c r="R20" s="35"/>
    </row>
    <row r="21" spans="1:18" s="11" customFormat="1" ht="18" customHeight="1">
      <c r="A21" s="1">
        <v>17</v>
      </c>
      <c r="B21" s="1">
        <v>40279</v>
      </c>
      <c r="C21" s="5" t="s">
        <v>99</v>
      </c>
      <c r="D21" s="1" t="s">
        <v>7</v>
      </c>
      <c r="E21" s="6" t="s">
        <v>22</v>
      </c>
      <c r="F21" s="1" t="s">
        <v>9</v>
      </c>
      <c r="G21" s="1">
        <f t="shared" si="0"/>
        <v>105</v>
      </c>
      <c r="H21" s="30"/>
      <c r="I21" s="7"/>
      <c r="J21" s="7"/>
      <c r="K21" s="7"/>
      <c r="L21" s="7"/>
      <c r="M21" s="7"/>
      <c r="N21" s="7">
        <v>50</v>
      </c>
      <c r="O21" s="7"/>
      <c r="P21" s="7">
        <v>55</v>
      </c>
      <c r="Q21" s="7"/>
      <c r="R21" s="35"/>
    </row>
    <row r="22" spans="1:18" s="11" customFormat="1" ht="18" customHeight="1">
      <c r="A22" s="1">
        <v>17</v>
      </c>
      <c r="B22" s="1">
        <v>54162</v>
      </c>
      <c r="C22" s="5" t="s">
        <v>121</v>
      </c>
      <c r="D22" s="1" t="s">
        <v>7</v>
      </c>
      <c r="E22" s="6" t="s">
        <v>8</v>
      </c>
      <c r="F22" s="1" t="s">
        <v>122</v>
      </c>
      <c r="G22" s="1">
        <f t="shared" si="0"/>
        <v>105</v>
      </c>
      <c r="H22" s="30"/>
      <c r="I22" s="7"/>
      <c r="J22" s="7">
        <v>50</v>
      </c>
      <c r="K22" s="7"/>
      <c r="L22" s="7"/>
      <c r="M22" s="7"/>
      <c r="N22" s="7"/>
      <c r="O22" s="7">
        <v>55</v>
      </c>
      <c r="P22" s="7"/>
      <c r="Q22" s="7"/>
      <c r="R22" s="35"/>
    </row>
    <row r="23" spans="1:18" s="11" customFormat="1" ht="18" customHeight="1">
      <c r="A23" s="1">
        <v>19</v>
      </c>
      <c r="B23" s="1">
        <v>17460</v>
      </c>
      <c r="C23" s="5" t="s">
        <v>100</v>
      </c>
      <c r="D23" s="1" t="s">
        <v>7</v>
      </c>
      <c r="E23" s="6" t="s">
        <v>19</v>
      </c>
      <c r="F23" s="1" t="s">
        <v>20</v>
      </c>
      <c r="G23" s="1">
        <f t="shared" si="0"/>
        <v>90</v>
      </c>
      <c r="H23" s="30"/>
      <c r="I23" s="7"/>
      <c r="J23" s="7">
        <v>20</v>
      </c>
      <c r="K23" s="7"/>
      <c r="L23" s="7"/>
      <c r="M23" s="7"/>
      <c r="N23" s="7">
        <v>45</v>
      </c>
      <c r="O23" s="7"/>
      <c r="P23" s="7">
        <v>25</v>
      </c>
      <c r="Q23" s="7"/>
      <c r="R23" s="35"/>
    </row>
    <row r="24" spans="1:18" s="11" customFormat="1" ht="18" customHeight="1">
      <c r="A24" s="1">
        <v>19</v>
      </c>
      <c r="B24" s="1">
        <v>28637</v>
      </c>
      <c r="C24" s="5" t="s">
        <v>328</v>
      </c>
      <c r="D24" s="1" t="s">
        <v>7</v>
      </c>
      <c r="E24" s="6" t="s">
        <v>8</v>
      </c>
      <c r="F24" s="1" t="s">
        <v>112</v>
      </c>
      <c r="G24" s="1">
        <f t="shared" si="0"/>
        <v>90</v>
      </c>
      <c r="H24" s="30"/>
      <c r="I24" s="7"/>
      <c r="J24" s="7">
        <v>90</v>
      </c>
      <c r="K24" s="7"/>
      <c r="L24" s="7"/>
      <c r="M24" s="7"/>
      <c r="N24" s="7"/>
      <c r="O24" s="7"/>
      <c r="P24" s="7"/>
      <c r="Q24" s="7"/>
      <c r="R24" s="35"/>
    </row>
    <row r="25" spans="1:18" s="11" customFormat="1" ht="18" customHeight="1">
      <c r="A25" s="1">
        <v>21</v>
      </c>
      <c r="B25" s="1">
        <v>28792</v>
      </c>
      <c r="C25" s="5" t="s">
        <v>148</v>
      </c>
      <c r="D25" s="1" t="s">
        <v>7</v>
      </c>
      <c r="E25" s="6" t="s">
        <v>8</v>
      </c>
      <c r="F25" s="1" t="s">
        <v>144</v>
      </c>
      <c r="G25" s="1">
        <f t="shared" si="0"/>
        <v>85</v>
      </c>
      <c r="H25" s="30"/>
      <c r="I25" s="7"/>
      <c r="J25" s="7">
        <v>30</v>
      </c>
      <c r="K25" s="7">
        <v>35</v>
      </c>
      <c r="L25" s="7"/>
      <c r="M25" s="7">
        <v>20</v>
      </c>
      <c r="N25" s="7"/>
      <c r="O25" s="7"/>
      <c r="P25" s="7"/>
      <c r="Q25" s="7"/>
      <c r="R25" s="35"/>
    </row>
    <row r="26" spans="1:18" s="11" customFormat="1" ht="18" customHeight="1">
      <c r="A26" s="1">
        <v>22</v>
      </c>
      <c r="B26" s="1">
        <v>29154</v>
      </c>
      <c r="C26" s="5" t="s">
        <v>147</v>
      </c>
      <c r="D26" s="1" t="s">
        <v>7</v>
      </c>
      <c r="E26" s="6" t="s">
        <v>8</v>
      </c>
      <c r="F26" s="1" t="s">
        <v>144</v>
      </c>
      <c r="G26" s="1">
        <f t="shared" si="0"/>
        <v>75</v>
      </c>
      <c r="H26" s="30"/>
      <c r="I26" s="7"/>
      <c r="J26" s="7"/>
      <c r="K26" s="7">
        <v>50</v>
      </c>
      <c r="L26" s="7"/>
      <c r="M26" s="7">
        <v>25</v>
      </c>
      <c r="N26" s="7"/>
      <c r="O26" s="7"/>
      <c r="P26" s="7"/>
      <c r="Q26" s="7"/>
      <c r="R26" s="35"/>
    </row>
    <row r="27" spans="1:18" s="11" customFormat="1" ht="18" customHeight="1">
      <c r="A27" s="1">
        <v>22</v>
      </c>
      <c r="B27" s="1">
        <v>9291</v>
      </c>
      <c r="C27" s="5" t="s">
        <v>329</v>
      </c>
      <c r="D27" s="1" t="s">
        <v>7</v>
      </c>
      <c r="E27" s="6" t="s">
        <v>8</v>
      </c>
      <c r="F27" s="1" t="s">
        <v>330</v>
      </c>
      <c r="G27" s="1">
        <f t="shared" si="0"/>
        <v>75</v>
      </c>
      <c r="H27" s="30"/>
      <c r="I27" s="7"/>
      <c r="J27" s="7">
        <v>75</v>
      </c>
      <c r="K27" s="7"/>
      <c r="L27" s="7"/>
      <c r="M27" s="7"/>
      <c r="N27" s="7"/>
      <c r="O27" s="7"/>
      <c r="P27" s="7"/>
      <c r="Q27" s="7"/>
      <c r="R27" s="35"/>
    </row>
    <row r="28" spans="1:18" s="11" customFormat="1" ht="18" customHeight="1">
      <c r="A28" s="1">
        <v>24</v>
      </c>
      <c r="B28" s="1">
        <v>42217</v>
      </c>
      <c r="C28" s="5" t="s">
        <v>28</v>
      </c>
      <c r="D28" s="1" t="s">
        <v>7</v>
      </c>
      <c r="E28" s="6" t="s">
        <v>8</v>
      </c>
      <c r="F28" s="1" t="s">
        <v>9</v>
      </c>
      <c r="G28" s="1">
        <f t="shared" si="0"/>
        <v>58</v>
      </c>
      <c r="H28" s="30"/>
      <c r="I28" s="7"/>
      <c r="J28" s="7"/>
      <c r="K28" s="7"/>
      <c r="L28" s="7">
        <v>8</v>
      </c>
      <c r="M28" s="7"/>
      <c r="N28" s="7"/>
      <c r="O28" s="7">
        <v>45</v>
      </c>
      <c r="P28" s="7"/>
      <c r="Q28" s="7">
        <v>5</v>
      </c>
      <c r="R28" s="35"/>
    </row>
    <row r="29" spans="1:18" s="11" customFormat="1" ht="18" customHeight="1">
      <c r="A29" s="1">
        <v>25</v>
      </c>
      <c r="B29" s="1">
        <v>28936</v>
      </c>
      <c r="C29" s="5" t="s">
        <v>331</v>
      </c>
      <c r="D29" s="1" t="s">
        <v>7</v>
      </c>
      <c r="E29" s="6" t="s">
        <v>327</v>
      </c>
      <c r="F29" s="1" t="s">
        <v>34</v>
      </c>
      <c r="G29" s="1">
        <f t="shared" si="0"/>
        <v>55</v>
      </c>
      <c r="H29" s="30"/>
      <c r="I29" s="7"/>
      <c r="J29" s="7">
        <v>55</v>
      </c>
      <c r="K29" s="7"/>
      <c r="L29" s="7"/>
      <c r="M29" s="7"/>
      <c r="N29" s="7"/>
      <c r="O29" s="7"/>
      <c r="P29" s="7"/>
      <c r="Q29" s="7"/>
      <c r="R29" s="35"/>
    </row>
    <row r="30" spans="1:18" s="11" customFormat="1" ht="18" customHeight="1">
      <c r="A30" s="1">
        <v>26</v>
      </c>
      <c r="B30" s="1">
        <v>20345</v>
      </c>
      <c r="C30" s="5" t="s">
        <v>150</v>
      </c>
      <c r="D30" s="1" t="s">
        <v>7</v>
      </c>
      <c r="E30" s="6" t="s">
        <v>8</v>
      </c>
      <c r="F30" s="1" t="s">
        <v>144</v>
      </c>
      <c r="G30" s="1">
        <f t="shared" si="0"/>
        <v>53</v>
      </c>
      <c r="H30" s="30"/>
      <c r="I30" s="7"/>
      <c r="J30" s="7"/>
      <c r="K30" s="7">
        <v>40</v>
      </c>
      <c r="L30" s="7"/>
      <c r="M30" s="7">
        <v>13</v>
      </c>
      <c r="N30" s="7"/>
      <c r="O30" s="7"/>
      <c r="P30" s="7"/>
      <c r="Q30" s="7"/>
      <c r="R30" s="35"/>
    </row>
    <row r="31" spans="1:18" s="11" customFormat="1" ht="18" customHeight="1">
      <c r="A31" s="1">
        <v>27</v>
      </c>
      <c r="B31" s="1">
        <v>41267</v>
      </c>
      <c r="C31" s="5" t="s">
        <v>101</v>
      </c>
      <c r="D31" s="1" t="s">
        <v>7</v>
      </c>
      <c r="E31" s="6" t="s">
        <v>8</v>
      </c>
      <c r="F31" s="1" t="s">
        <v>9</v>
      </c>
      <c r="G31" s="1">
        <f t="shared" si="0"/>
        <v>49</v>
      </c>
      <c r="H31" s="30"/>
      <c r="I31" s="7"/>
      <c r="J31" s="7"/>
      <c r="K31" s="7"/>
      <c r="L31" s="7">
        <v>20</v>
      </c>
      <c r="M31" s="7"/>
      <c r="N31" s="7"/>
      <c r="O31" s="7">
        <v>25</v>
      </c>
      <c r="P31" s="7">
        <v>4</v>
      </c>
      <c r="Q31" s="7"/>
      <c r="R31" s="35"/>
    </row>
    <row r="32" spans="1:18" s="11" customFormat="1" ht="18" customHeight="1">
      <c r="A32" s="1">
        <v>28</v>
      </c>
      <c r="B32" s="1">
        <v>66163</v>
      </c>
      <c r="C32" s="5" t="s">
        <v>189</v>
      </c>
      <c r="D32" s="1" t="s">
        <v>7</v>
      </c>
      <c r="E32" s="6" t="s">
        <v>8</v>
      </c>
      <c r="F32" s="1" t="s">
        <v>144</v>
      </c>
      <c r="G32" s="1">
        <f t="shared" si="0"/>
        <v>45</v>
      </c>
      <c r="H32" s="30"/>
      <c r="I32" s="7"/>
      <c r="J32" s="7"/>
      <c r="K32" s="7">
        <v>45</v>
      </c>
      <c r="L32" s="7"/>
      <c r="M32" s="7"/>
      <c r="N32" s="7"/>
      <c r="O32" s="7"/>
      <c r="P32" s="7"/>
      <c r="Q32" s="7"/>
      <c r="R32" s="35"/>
    </row>
    <row r="33" spans="1:18" s="11" customFormat="1" ht="18" customHeight="1">
      <c r="A33" s="1">
        <v>29</v>
      </c>
      <c r="B33" s="1">
        <v>56942</v>
      </c>
      <c r="C33" s="5" t="s">
        <v>332</v>
      </c>
      <c r="D33" s="1" t="s">
        <v>7</v>
      </c>
      <c r="E33" s="6" t="s">
        <v>333</v>
      </c>
      <c r="F33" s="1" t="s">
        <v>122</v>
      </c>
      <c r="G33" s="1">
        <f t="shared" si="0"/>
        <v>40</v>
      </c>
      <c r="H33" s="30"/>
      <c r="I33" s="7"/>
      <c r="J33" s="7">
        <v>40</v>
      </c>
      <c r="K33" s="7"/>
      <c r="L33" s="7"/>
      <c r="M33" s="7"/>
      <c r="N33" s="7"/>
      <c r="O33" s="7"/>
      <c r="P33" s="7"/>
      <c r="Q33" s="7"/>
      <c r="R33" s="35"/>
    </row>
    <row r="34" spans="1:18" s="11" customFormat="1" ht="18" customHeight="1">
      <c r="A34" s="1">
        <v>30</v>
      </c>
      <c r="B34" s="1">
        <v>34946</v>
      </c>
      <c r="C34" s="5" t="s">
        <v>177</v>
      </c>
      <c r="D34" s="1" t="s">
        <v>7</v>
      </c>
      <c r="E34" s="6" t="s">
        <v>8</v>
      </c>
      <c r="F34" s="1" t="s">
        <v>9</v>
      </c>
      <c r="G34" s="1">
        <f t="shared" si="0"/>
        <v>33</v>
      </c>
      <c r="H34" s="30"/>
      <c r="I34" s="7"/>
      <c r="J34" s="7">
        <v>8</v>
      </c>
      <c r="K34" s="7"/>
      <c r="L34" s="7">
        <v>25</v>
      </c>
      <c r="M34" s="7"/>
      <c r="N34" s="7"/>
      <c r="O34" s="7"/>
      <c r="P34" s="7"/>
      <c r="Q34" s="7"/>
      <c r="R34" s="35"/>
    </row>
    <row r="35" spans="1:18" s="11" customFormat="1" ht="18" customHeight="1">
      <c r="A35" s="1">
        <v>31</v>
      </c>
      <c r="B35" s="1">
        <v>7391</v>
      </c>
      <c r="C35" s="5" t="s">
        <v>190</v>
      </c>
      <c r="D35" s="1" t="s">
        <v>7</v>
      </c>
      <c r="E35" s="6" t="s">
        <v>191</v>
      </c>
      <c r="F35" s="1" t="s">
        <v>144</v>
      </c>
      <c r="G35" s="1">
        <f t="shared" si="0"/>
        <v>30</v>
      </c>
      <c r="H35" s="30"/>
      <c r="I35" s="7"/>
      <c r="J35" s="7"/>
      <c r="K35" s="7">
        <v>30</v>
      </c>
      <c r="L35" s="7"/>
      <c r="M35" s="7"/>
      <c r="N35" s="7"/>
      <c r="O35" s="7"/>
      <c r="P35" s="7"/>
      <c r="Q35" s="7"/>
      <c r="R35" s="35"/>
    </row>
    <row r="36" spans="1:18" s="11" customFormat="1" ht="18" customHeight="1">
      <c r="A36" s="1">
        <v>32</v>
      </c>
      <c r="B36" s="1">
        <v>62666</v>
      </c>
      <c r="C36" s="5" t="s">
        <v>192</v>
      </c>
      <c r="D36" s="1" t="s">
        <v>7</v>
      </c>
      <c r="E36" s="6" t="s">
        <v>8</v>
      </c>
      <c r="F36" s="1" t="s">
        <v>112</v>
      </c>
      <c r="G36" s="1">
        <f t="shared" si="0"/>
        <v>25</v>
      </c>
      <c r="H36" s="30"/>
      <c r="I36" s="7"/>
      <c r="J36" s="7"/>
      <c r="K36" s="7">
        <v>25</v>
      </c>
      <c r="L36" s="7"/>
      <c r="M36" s="7"/>
      <c r="N36" s="7"/>
      <c r="O36" s="7"/>
      <c r="P36" s="7"/>
      <c r="Q36" s="7"/>
      <c r="R36" s="35"/>
    </row>
    <row r="37" spans="1:18" s="11" customFormat="1" ht="18" customHeight="1">
      <c r="A37" s="1">
        <v>33</v>
      </c>
      <c r="B37" s="1">
        <v>49542</v>
      </c>
      <c r="C37" s="5" t="s">
        <v>193</v>
      </c>
      <c r="D37" s="1" t="s">
        <v>7</v>
      </c>
      <c r="E37" s="6" t="s">
        <v>8</v>
      </c>
      <c r="F37" s="1" t="s">
        <v>144</v>
      </c>
      <c r="G37" s="1">
        <f t="shared" si="0"/>
        <v>20</v>
      </c>
      <c r="H37" s="30"/>
      <c r="I37" s="7"/>
      <c r="J37" s="7"/>
      <c r="K37" s="7">
        <v>20</v>
      </c>
      <c r="L37" s="7"/>
      <c r="M37" s="7"/>
      <c r="N37" s="7"/>
      <c r="O37" s="7"/>
      <c r="P37" s="7"/>
      <c r="Q37" s="7"/>
      <c r="R37" s="35"/>
    </row>
    <row r="38" spans="1:18" s="11" customFormat="1" ht="18" customHeight="1">
      <c r="A38" s="1">
        <v>34</v>
      </c>
      <c r="B38" s="1">
        <v>28825</v>
      </c>
      <c r="C38" s="5" t="s">
        <v>149</v>
      </c>
      <c r="D38" s="1" t="s">
        <v>7</v>
      </c>
      <c r="E38" s="6" t="s">
        <v>8</v>
      </c>
      <c r="F38" s="1" t="s">
        <v>9</v>
      </c>
      <c r="G38" s="1">
        <f t="shared" si="0"/>
        <v>15</v>
      </c>
      <c r="H38" s="30"/>
      <c r="I38" s="7"/>
      <c r="J38" s="7"/>
      <c r="K38" s="7"/>
      <c r="L38" s="7"/>
      <c r="M38" s="7">
        <v>15</v>
      </c>
      <c r="N38" s="7"/>
      <c r="O38" s="7"/>
      <c r="P38" s="7"/>
      <c r="Q38" s="7"/>
      <c r="R38" s="35"/>
    </row>
    <row r="39" spans="1:18" s="11" customFormat="1" ht="18" customHeight="1">
      <c r="A39" s="1">
        <v>34</v>
      </c>
      <c r="B39" s="1">
        <v>66172</v>
      </c>
      <c r="C39" s="5" t="s">
        <v>194</v>
      </c>
      <c r="D39" s="1" t="s">
        <v>7</v>
      </c>
      <c r="E39" s="6" t="s">
        <v>8</v>
      </c>
      <c r="F39" s="1" t="s">
        <v>144</v>
      </c>
      <c r="G39" s="1">
        <f t="shared" si="0"/>
        <v>15</v>
      </c>
      <c r="H39" s="30"/>
      <c r="I39" s="7"/>
      <c r="J39" s="7"/>
      <c r="K39" s="7">
        <v>15</v>
      </c>
      <c r="L39" s="7"/>
      <c r="M39" s="7"/>
      <c r="N39" s="7"/>
      <c r="O39" s="7"/>
      <c r="P39" s="7"/>
      <c r="Q39" s="7"/>
      <c r="R39" s="35"/>
    </row>
    <row r="40" spans="1:18" s="11" customFormat="1" ht="18" customHeight="1">
      <c r="A40" s="1">
        <v>36</v>
      </c>
      <c r="B40" s="1">
        <v>17484</v>
      </c>
      <c r="C40" s="5" t="s">
        <v>178</v>
      </c>
      <c r="D40" s="1" t="s">
        <v>7</v>
      </c>
      <c r="E40" s="6" t="s">
        <v>8</v>
      </c>
      <c r="F40" s="1" t="s">
        <v>20</v>
      </c>
      <c r="G40" s="1">
        <f t="shared" si="0"/>
        <v>10</v>
      </c>
      <c r="H40" s="30"/>
      <c r="I40" s="7"/>
      <c r="J40" s="7"/>
      <c r="K40" s="7"/>
      <c r="L40" s="7">
        <v>10</v>
      </c>
      <c r="M40" s="7"/>
      <c r="N40" s="7"/>
      <c r="O40" s="7"/>
      <c r="P40" s="7"/>
      <c r="Q40" s="7"/>
      <c r="R40" s="35"/>
    </row>
    <row r="41" spans="1:18" s="11" customFormat="1" ht="18" customHeight="1">
      <c r="A41" s="1">
        <v>36</v>
      </c>
      <c r="B41" s="1">
        <v>51253</v>
      </c>
      <c r="C41" s="5" t="s">
        <v>334</v>
      </c>
      <c r="D41" s="1" t="s">
        <v>7</v>
      </c>
      <c r="E41" s="6" t="s">
        <v>8</v>
      </c>
      <c r="F41" s="1" t="s">
        <v>43</v>
      </c>
      <c r="G41" s="1">
        <f t="shared" si="0"/>
        <v>10</v>
      </c>
      <c r="H41" s="30"/>
      <c r="I41" s="7"/>
      <c r="J41" s="7">
        <v>10</v>
      </c>
      <c r="K41" s="7"/>
      <c r="L41" s="7"/>
      <c r="M41" s="7"/>
      <c r="N41" s="7"/>
      <c r="O41" s="7"/>
      <c r="P41" s="7"/>
      <c r="Q41" s="7"/>
      <c r="R41" s="35"/>
    </row>
    <row r="42" spans="1:18" s="11" customFormat="1" ht="18" customHeight="1">
      <c r="A42" s="1">
        <v>38</v>
      </c>
      <c r="B42" s="1">
        <v>7329</v>
      </c>
      <c r="C42" s="5" t="s">
        <v>27</v>
      </c>
      <c r="D42" s="1" t="s">
        <v>7</v>
      </c>
      <c r="E42" s="6" t="s">
        <v>8</v>
      </c>
      <c r="F42" s="1" t="s">
        <v>9</v>
      </c>
      <c r="G42" s="1">
        <f t="shared" si="0"/>
        <v>8</v>
      </c>
      <c r="H42" s="30"/>
      <c r="I42" s="7"/>
      <c r="J42" s="7"/>
      <c r="K42" s="7"/>
      <c r="L42" s="7"/>
      <c r="M42" s="7"/>
      <c r="N42" s="7"/>
      <c r="O42" s="7"/>
      <c r="P42" s="7"/>
      <c r="Q42" s="7">
        <v>8</v>
      </c>
      <c r="R42" s="35"/>
    </row>
    <row r="43" spans="1:18" s="11" customFormat="1" ht="18" customHeight="1">
      <c r="A43" s="1">
        <v>39</v>
      </c>
      <c r="B43" s="1">
        <v>23098</v>
      </c>
      <c r="C43" s="5" t="s">
        <v>179</v>
      </c>
      <c r="D43" s="1" t="s">
        <v>7</v>
      </c>
      <c r="E43" s="6" t="s">
        <v>58</v>
      </c>
      <c r="F43" s="1" t="s">
        <v>9</v>
      </c>
      <c r="G43" s="1">
        <f t="shared" si="0"/>
        <v>6</v>
      </c>
      <c r="H43" s="30"/>
      <c r="I43" s="7"/>
      <c r="J43" s="7"/>
      <c r="K43" s="7"/>
      <c r="L43" s="7">
        <v>6</v>
      </c>
      <c r="M43" s="7"/>
      <c r="N43" s="7"/>
      <c r="O43" s="7"/>
      <c r="P43" s="7"/>
      <c r="Q43" s="7"/>
      <c r="R43" s="35"/>
    </row>
    <row r="44" spans="1:18" s="11" customFormat="1" ht="18" customHeight="1">
      <c r="A44" s="1">
        <v>40</v>
      </c>
      <c r="B44" s="1">
        <v>23896</v>
      </c>
      <c r="C44" s="5" t="s">
        <v>151</v>
      </c>
      <c r="D44" s="1" t="s">
        <v>7</v>
      </c>
      <c r="E44" s="6" t="s">
        <v>8</v>
      </c>
      <c r="F44" s="1" t="s">
        <v>144</v>
      </c>
      <c r="G44" s="1">
        <f t="shared" si="0"/>
        <v>4</v>
      </c>
      <c r="H44" s="30"/>
      <c r="I44" s="7"/>
      <c r="J44" s="7"/>
      <c r="K44" s="7"/>
      <c r="L44" s="7"/>
      <c r="M44" s="7">
        <v>4</v>
      </c>
      <c r="N44" s="7"/>
      <c r="O44" s="7"/>
      <c r="P44" s="7"/>
      <c r="Q44" s="7"/>
      <c r="R44" s="35"/>
    </row>
    <row r="45" spans="1:18" s="11" customFormat="1" ht="18" customHeight="1">
      <c r="A45" s="1"/>
      <c r="B45" s="1"/>
      <c r="C45" s="5"/>
      <c r="D45" s="1"/>
      <c r="E45" s="6"/>
      <c r="F45" s="1"/>
      <c r="G45" s="1"/>
      <c r="H45" s="30"/>
      <c r="I45" s="7"/>
      <c r="J45" s="7"/>
      <c r="K45" s="7"/>
      <c r="L45" s="7"/>
      <c r="M45" s="7"/>
      <c r="N45" s="7"/>
      <c r="O45" s="7"/>
      <c r="P45" s="7"/>
      <c r="Q45" s="7"/>
      <c r="R45" s="35"/>
    </row>
    <row r="46" spans="1:18" ht="7" customHeight="1">
      <c r="A46" s="37"/>
      <c r="B46" s="32"/>
      <c r="C46" s="38"/>
      <c r="D46" s="32"/>
      <c r="E46" s="39"/>
      <c r="F46" s="32"/>
      <c r="G46" s="40"/>
      <c r="H46" s="32"/>
      <c r="I46" s="41"/>
      <c r="J46" s="41"/>
      <c r="K46" s="41"/>
      <c r="L46" s="41"/>
      <c r="M46" s="41"/>
      <c r="N46" s="41"/>
      <c r="O46" s="41"/>
      <c r="P46" s="41"/>
      <c r="Q46" s="41"/>
      <c r="R46" s="36"/>
    </row>
    <row r="47" spans="1:18" s="8" customFormat="1" ht="12.75" customHeight="1">
      <c r="A47" s="13"/>
      <c r="B47" s="14"/>
      <c r="D47" s="14"/>
      <c r="E47" s="15"/>
      <c r="F47" s="14"/>
      <c r="G47" s="14"/>
      <c r="H47" s="14"/>
      <c r="I47" s="12"/>
      <c r="J47" s="12"/>
      <c r="K47" s="12"/>
      <c r="L47" s="12"/>
      <c r="M47" s="12"/>
      <c r="N47" s="12"/>
      <c r="O47" s="12"/>
      <c r="P47" s="12"/>
      <c r="Q47" s="12"/>
    </row>
    <row r="48" spans="1:18">
      <c r="C48" s="10"/>
      <c r="E48" s="2"/>
      <c r="G48" s="12"/>
      <c r="H48" s="12"/>
      <c r="P48" s="3"/>
      <c r="Q48" s="3"/>
    </row>
    <row r="49" spans="3:17">
      <c r="C49" s="10"/>
      <c r="E49" s="2"/>
      <c r="G49" s="12"/>
      <c r="H49" s="12"/>
      <c r="P49" s="3"/>
      <c r="Q49" s="3"/>
    </row>
    <row r="50" spans="3:17">
      <c r="C50" s="10"/>
      <c r="E50" s="2"/>
      <c r="G50" s="12"/>
      <c r="H50" s="12"/>
      <c r="P50" s="3"/>
      <c r="Q50" s="3"/>
    </row>
    <row r="51" spans="3:17">
      <c r="C51" s="10"/>
      <c r="E51" s="2"/>
      <c r="G51" s="12"/>
      <c r="H51" s="12"/>
      <c r="P51" s="3"/>
      <c r="Q51" s="3"/>
    </row>
    <row r="52" spans="3:17">
      <c r="C52" s="10"/>
      <c r="E52" s="2"/>
      <c r="G52" s="12"/>
      <c r="H52" s="12"/>
      <c r="P52" s="3"/>
      <c r="Q52" s="3"/>
    </row>
    <row r="53" spans="3:17">
      <c r="C53" s="10"/>
      <c r="E53" s="2"/>
      <c r="G53" s="12"/>
      <c r="H53" s="12"/>
      <c r="P53" s="3"/>
      <c r="Q53" s="3"/>
    </row>
    <row r="54" spans="3:17">
      <c r="C54" s="10"/>
      <c r="E54" s="2"/>
      <c r="G54" s="12"/>
      <c r="H54" s="12"/>
      <c r="P54" s="3"/>
      <c r="Q54" s="3"/>
    </row>
    <row r="55" spans="3:17">
      <c r="C55" s="10"/>
      <c r="E55" s="2"/>
      <c r="G55" s="12"/>
      <c r="H55" s="12"/>
      <c r="P55" s="3"/>
      <c r="Q55" s="3"/>
    </row>
    <row r="56" spans="3:17">
      <c r="C56" s="10"/>
      <c r="E56" s="2"/>
      <c r="G56" s="12"/>
      <c r="H56" s="12"/>
      <c r="P56" s="3"/>
      <c r="Q56" s="3"/>
    </row>
    <row r="57" spans="3:17">
      <c r="C57" s="10"/>
      <c r="E57" s="2"/>
      <c r="G57" s="12"/>
      <c r="H57" s="12"/>
      <c r="P57" s="3"/>
      <c r="Q57" s="3"/>
    </row>
    <row r="58" spans="3:17">
      <c r="C58" s="10"/>
      <c r="E58" s="2"/>
      <c r="G58" s="12"/>
      <c r="H58" s="12"/>
      <c r="P58" s="3"/>
      <c r="Q58" s="3"/>
    </row>
    <row r="59" spans="3:17">
      <c r="C59" s="10"/>
      <c r="E59" s="2"/>
      <c r="G59" s="12"/>
      <c r="H59" s="12"/>
      <c r="P59" s="3"/>
      <c r="Q59" s="3"/>
    </row>
    <row r="60" spans="3:17">
      <c r="C60" s="10"/>
      <c r="E60" s="2"/>
      <c r="G60" s="12"/>
      <c r="H60" s="12"/>
      <c r="P60" s="3"/>
      <c r="Q60" s="3"/>
    </row>
    <row r="61" spans="3:17">
      <c r="C61" s="10"/>
      <c r="E61" s="2"/>
      <c r="G61" s="12"/>
      <c r="H61" s="12"/>
      <c r="P61" s="3"/>
      <c r="Q61" s="3"/>
    </row>
    <row r="62" spans="3:17">
      <c r="C62" s="10"/>
      <c r="E62" s="2"/>
      <c r="G62" s="12"/>
      <c r="H62" s="12"/>
      <c r="P62" s="3"/>
      <c r="Q62" s="3"/>
    </row>
    <row r="63" spans="3:17">
      <c r="C63" s="10"/>
      <c r="E63" s="2"/>
      <c r="G63" s="12"/>
      <c r="H63" s="12"/>
      <c r="P63" s="3"/>
      <c r="Q63" s="3"/>
    </row>
    <row r="64" spans="3:17">
      <c r="C64" s="10"/>
      <c r="E64" s="2"/>
      <c r="G64" s="12"/>
      <c r="H64" s="12"/>
      <c r="P64" s="3"/>
      <c r="Q64" s="3"/>
    </row>
    <row r="65" spans="3:17">
      <c r="C65" s="10"/>
      <c r="E65" s="2"/>
      <c r="G65" s="12"/>
      <c r="H65" s="12"/>
      <c r="P65" s="3"/>
      <c r="Q65" s="3"/>
    </row>
  </sheetData>
  <sheetProtection algorithmName="SHA-512" hashValue="qcPAOhc6sU6eUtSrKCLv5UzlLeqyN3MfaS4WicWeivaoVBC9055frpuRjhi055VGy3ZX4qSI3WtxNALexEIbrQ==" saltValue="wyg4SnKPj8vC8Rx5OdjOvg==" spinCount="100000" sheet="1" selectLockedCells="1" selectUnlockedCells="1"/>
  <sortState xmlns:xlrd2="http://schemas.microsoft.com/office/spreadsheetml/2017/richdata2" ref="A5:Q45">
    <sortCondition descending="1" ref="G5:G45"/>
  </sortState>
  <mergeCells count="11">
    <mergeCell ref="A2:G2"/>
    <mergeCell ref="A1:G1"/>
    <mergeCell ref="Q1:Q2"/>
    <mergeCell ref="N1:N2"/>
    <mergeCell ref="P1:P2"/>
    <mergeCell ref="I1:I2"/>
    <mergeCell ref="O1:O2"/>
    <mergeCell ref="M1:M2"/>
    <mergeCell ref="L1:L2"/>
    <mergeCell ref="K1:K2"/>
    <mergeCell ref="J1:J2"/>
  </mergeCells>
  <phoneticPr fontId="0" type="noConversion"/>
  <conditionalFormatting sqref="B1:C2 B4:C4 B9:C47 B66:C65527">
    <cfRule type="expression" dxfId="175" priority="3722" stopIfTrue="1">
      <formula>AND(COUNTIF($B$1:$C$2, B1)+COUNTIF($B$4:$C$4, B1)+COUNTIF($B$9:$C$65527, B1)&gt;1,NOT(ISBLANK(B1)))</formula>
    </cfRule>
  </conditionalFormatting>
  <conditionalFormatting sqref="B3:C3">
    <cfRule type="duplicateValues" dxfId="174" priority="11" stopIfTrue="1"/>
  </conditionalFormatting>
  <conditionalFormatting sqref="B5:C45">
    <cfRule type="duplicateValues" dxfId="173" priority="4063" stopIfTrue="1"/>
    <cfRule type="duplicateValues" dxfId="172" priority="4332" stopIfTrue="1"/>
    <cfRule type="duplicateValues" dxfId="171" priority="4333" stopIfTrue="1"/>
    <cfRule type="duplicateValues" dxfId="170" priority="4334" stopIfTrue="1"/>
  </conditionalFormatting>
  <conditionalFormatting sqref="B9:C47">
    <cfRule type="duplicateValues" dxfId="169" priority="4339" stopIfTrue="1"/>
  </conditionalFormatting>
  <conditionalFormatting sqref="B66:C1048576 B1:C47">
    <cfRule type="duplicateValues" dxfId="168" priority="2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2"/>
  <sheetViews>
    <sheetView zoomScale="85" zoomScaleNormal="85" workbookViewId="0">
      <selection activeCell="Q6" sqref="Q6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43.81640625" style="3" bestFit="1" customWidth="1"/>
    <col min="4" max="4" width="8.453125" style="2" bestFit="1" customWidth="1"/>
    <col min="5" max="5" width="58" style="10" bestFit="1" customWidth="1"/>
    <col min="6" max="6" width="8" style="2" customWidth="1"/>
    <col min="7" max="7" width="8" style="2" bestFit="1" customWidth="1"/>
    <col min="8" max="8" width="1" style="2" customWidth="1"/>
    <col min="9" max="15" width="6.7265625" style="12" customWidth="1"/>
    <col min="16" max="16" width="1" style="3" customWidth="1"/>
    <col min="17" max="16384" width="9.1796875" style="3"/>
  </cols>
  <sheetData>
    <row r="1" spans="1:16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56" t="s">
        <v>176</v>
      </c>
      <c r="M1" s="56" t="s">
        <v>145</v>
      </c>
      <c r="N1" s="56" t="s">
        <v>119</v>
      </c>
      <c r="O1" s="56" t="s">
        <v>10</v>
      </c>
      <c r="P1" s="26"/>
    </row>
    <row r="2" spans="1:16" s="4" customFormat="1" ht="99" customHeight="1">
      <c r="A2" s="50" t="s">
        <v>341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57"/>
      <c r="O2" s="57"/>
      <c r="P2" s="33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45844</v>
      </c>
      <c r="L3" s="19">
        <v>45823</v>
      </c>
      <c r="M3" s="19">
        <v>45809</v>
      </c>
      <c r="N3" s="19">
        <v>45753</v>
      </c>
      <c r="O3" s="19">
        <v>45697</v>
      </c>
      <c r="P3" s="33"/>
    </row>
    <row r="4" spans="1:16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 t="s">
        <v>11</v>
      </c>
      <c r="L4" s="21" t="s">
        <v>11</v>
      </c>
      <c r="M4" s="21" t="s">
        <v>146</v>
      </c>
      <c r="N4" s="21" t="s">
        <v>120</v>
      </c>
      <c r="O4" s="21" t="s">
        <v>11</v>
      </c>
      <c r="P4" s="34"/>
    </row>
    <row r="5" spans="1:16" s="11" customFormat="1" ht="18" customHeight="1">
      <c r="A5" s="1">
        <v>1</v>
      </c>
      <c r="B5" s="1">
        <v>19970</v>
      </c>
      <c r="C5" s="5" t="s">
        <v>152</v>
      </c>
      <c r="D5" s="1" t="s">
        <v>30</v>
      </c>
      <c r="E5" s="6" t="s">
        <v>8</v>
      </c>
      <c r="F5" s="1" t="s">
        <v>43</v>
      </c>
      <c r="G5" s="1">
        <f t="shared" ref="G5:G16" si="0">SUM(I5:O5)</f>
        <v>395</v>
      </c>
      <c r="H5" s="30"/>
      <c r="I5" s="7"/>
      <c r="J5" s="7">
        <v>300</v>
      </c>
      <c r="K5" s="7">
        <v>60</v>
      </c>
      <c r="L5" s="7"/>
      <c r="M5" s="7">
        <v>35</v>
      </c>
      <c r="N5" s="7"/>
      <c r="O5" s="7"/>
      <c r="P5" s="31"/>
    </row>
    <row r="6" spans="1:16" s="11" customFormat="1" ht="18" customHeight="1">
      <c r="A6" s="1">
        <v>2</v>
      </c>
      <c r="B6" s="1">
        <v>38325</v>
      </c>
      <c r="C6" s="5" t="s">
        <v>29</v>
      </c>
      <c r="D6" s="1" t="s">
        <v>30</v>
      </c>
      <c r="E6" s="6" t="s">
        <v>31</v>
      </c>
      <c r="F6" s="1" t="s">
        <v>9</v>
      </c>
      <c r="G6" s="1">
        <f t="shared" si="0"/>
        <v>362.5</v>
      </c>
      <c r="H6" s="30"/>
      <c r="I6" s="7"/>
      <c r="J6" s="7">
        <v>250</v>
      </c>
      <c r="K6" s="7"/>
      <c r="L6" s="7">
        <f>55/2</f>
        <v>27.5</v>
      </c>
      <c r="M6" s="7"/>
      <c r="N6" s="7">
        <f>110/2</f>
        <v>55</v>
      </c>
      <c r="O6" s="7">
        <v>30</v>
      </c>
      <c r="P6" s="31"/>
    </row>
    <row r="7" spans="1:16" s="11" customFormat="1" ht="18" customHeight="1">
      <c r="A7" s="1">
        <v>3</v>
      </c>
      <c r="B7" s="1">
        <v>61969</v>
      </c>
      <c r="C7" s="5" t="s">
        <v>126</v>
      </c>
      <c r="D7" s="1" t="s">
        <v>30</v>
      </c>
      <c r="E7" s="6" t="s">
        <v>8</v>
      </c>
      <c r="F7" s="1" t="s">
        <v>9</v>
      </c>
      <c r="G7" s="1">
        <f t="shared" si="0"/>
        <v>252.5</v>
      </c>
      <c r="H7" s="30"/>
      <c r="I7" s="7"/>
      <c r="J7" s="7">
        <v>180</v>
      </c>
      <c r="K7" s="7"/>
      <c r="L7" s="7">
        <f>50/2</f>
        <v>25</v>
      </c>
      <c r="M7" s="7"/>
      <c r="N7" s="7">
        <f>95/2</f>
        <v>47.5</v>
      </c>
      <c r="O7" s="7"/>
      <c r="P7" s="31"/>
    </row>
    <row r="8" spans="1:16" s="11" customFormat="1" ht="18" customHeight="1">
      <c r="A8" s="1">
        <v>4</v>
      </c>
      <c r="B8" s="1">
        <v>19695</v>
      </c>
      <c r="C8" s="5" t="s">
        <v>319</v>
      </c>
      <c r="D8" s="1" t="s">
        <v>30</v>
      </c>
      <c r="E8" s="6" t="s">
        <v>109</v>
      </c>
      <c r="F8" s="1" t="s">
        <v>20</v>
      </c>
      <c r="G8" s="1">
        <f t="shared" si="0"/>
        <v>200</v>
      </c>
      <c r="H8" s="30"/>
      <c r="I8" s="7"/>
      <c r="J8" s="7">
        <v>200</v>
      </c>
      <c r="K8" s="7"/>
      <c r="L8" s="7"/>
      <c r="M8" s="7"/>
      <c r="N8" s="7"/>
      <c r="O8" s="7"/>
      <c r="P8" s="31"/>
    </row>
    <row r="9" spans="1:16" s="11" customFormat="1" ht="18" customHeight="1">
      <c r="A9" s="1">
        <v>5</v>
      </c>
      <c r="B9" s="1">
        <v>31798</v>
      </c>
      <c r="C9" s="5" t="s">
        <v>180</v>
      </c>
      <c r="D9" s="1" t="s">
        <v>30</v>
      </c>
      <c r="E9" s="6" t="s">
        <v>8</v>
      </c>
      <c r="F9" s="1" t="s">
        <v>9</v>
      </c>
      <c r="G9" s="1">
        <f t="shared" si="0"/>
        <v>160</v>
      </c>
      <c r="H9" s="30"/>
      <c r="I9" s="7"/>
      <c r="J9" s="7">
        <v>130</v>
      </c>
      <c r="K9" s="7"/>
      <c r="L9" s="7">
        <f>60/2</f>
        <v>30</v>
      </c>
      <c r="M9" s="7"/>
      <c r="N9" s="7"/>
      <c r="O9" s="7"/>
      <c r="P9" s="31"/>
    </row>
    <row r="10" spans="1:16" s="11" customFormat="1" ht="18" customHeight="1">
      <c r="A10" s="1">
        <v>5</v>
      </c>
      <c r="B10" s="1">
        <v>45067</v>
      </c>
      <c r="C10" s="5" t="s">
        <v>320</v>
      </c>
      <c r="D10" s="1" t="s">
        <v>30</v>
      </c>
      <c r="E10" s="6" t="s">
        <v>8</v>
      </c>
      <c r="F10" s="1" t="s">
        <v>321</v>
      </c>
      <c r="G10" s="1">
        <f t="shared" si="0"/>
        <v>160</v>
      </c>
      <c r="H10" s="30"/>
      <c r="I10" s="7"/>
      <c r="J10" s="7">
        <v>160</v>
      </c>
      <c r="K10" s="7"/>
      <c r="L10" s="7"/>
      <c r="M10" s="7"/>
      <c r="N10" s="7"/>
      <c r="O10" s="7"/>
      <c r="P10" s="31"/>
    </row>
    <row r="11" spans="1:16" s="11" customFormat="1" ht="18" customHeight="1">
      <c r="A11" s="1">
        <v>7</v>
      </c>
      <c r="B11" s="1">
        <v>44652</v>
      </c>
      <c r="C11" s="5" t="s">
        <v>322</v>
      </c>
      <c r="D11" s="1" t="s">
        <v>30</v>
      </c>
      <c r="E11" s="6" t="s">
        <v>8</v>
      </c>
      <c r="F11" s="1" t="s">
        <v>321</v>
      </c>
      <c r="G11" s="1">
        <f t="shared" si="0"/>
        <v>140</v>
      </c>
      <c r="H11" s="30"/>
      <c r="I11" s="7"/>
      <c r="J11" s="7">
        <v>140</v>
      </c>
      <c r="K11" s="7"/>
      <c r="L11" s="7"/>
      <c r="M11" s="7"/>
      <c r="N11" s="7"/>
      <c r="O11" s="7"/>
      <c r="P11" s="31"/>
    </row>
    <row r="12" spans="1:16" s="11" customFormat="1" ht="18" customHeight="1">
      <c r="A12" s="1">
        <v>8</v>
      </c>
      <c r="B12" s="1">
        <v>61725</v>
      </c>
      <c r="C12" s="5" t="s">
        <v>153</v>
      </c>
      <c r="D12" s="1" t="s">
        <v>30</v>
      </c>
      <c r="E12" s="6" t="s">
        <v>8</v>
      </c>
      <c r="F12" s="1" t="s">
        <v>144</v>
      </c>
      <c r="G12" s="1">
        <f t="shared" si="0"/>
        <v>55</v>
      </c>
      <c r="H12" s="30"/>
      <c r="I12" s="7"/>
      <c r="J12" s="7"/>
      <c r="K12" s="7">
        <v>55</v>
      </c>
      <c r="L12" s="7"/>
      <c r="M12" s="7"/>
      <c r="N12" s="7"/>
      <c r="O12" s="7"/>
      <c r="P12" s="31"/>
    </row>
    <row r="13" spans="1:16" s="11" customFormat="1" ht="18" customHeight="1">
      <c r="A13" s="1">
        <v>9</v>
      </c>
      <c r="B13" s="1">
        <v>61226</v>
      </c>
      <c r="C13" s="5" t="s">
        <v>195</v>
      </c>
      <c r="D13" s="1" t="s">
        <v>30</v>
      </c>
      <c r="E13" s="6" t="s">
        <v>8</v>
      </c>
      <c r="F13" s="1" t="s">
        <v>43</v>
      </c>
      <c r="G13" s="1">
        <f t="shared" si="0"/>
        <v>50</v>
      </c>
      <c r="H13" s="30"/>
      <c r="I13" s="7"/>
      <c r="J13" s="7"/>
      <c r="K13" s="7">
        <v>50</v>
      </c>
      <c r="L13" s="7"/>
      <c r="M13" s="7"/>
      <c r="N13" s="7"/>
      <c r="O13" s="7"/>
      <c r="P13" s="31"/>
    </row>
    <row r="14" spans="1:16" s="11" customFormat="1" ht="18" customHeight="1">
      <c r="A14" s="1">
        <v>10</v>
      </c>
      <c r="B14" s="1">
        <v>64152</v>
      </c>
      <c r="C14" s="5" t="s">
        <v>196</v>
      </c>
      <c r="D14" s="1" t="s">
        <v>30</v>
      </c>
      <c r="E14" s="6" t="s">
        <v>8</v>
      </c>
      <c r="F14" s="1" t="s">
        <v>144</v>
      </c>
      <c r="G14" s="1">
        <f t="shared" si="0"/>
        <v>45</v>
      </c>
      <c r="H14" s="30"/>
      <c r="I14" s="7"/>
      <c r="J14" s="7"/>
      <c r="K14" s="7">
        <v>45</v>
      </c>
      <c r="L14" s="7"/>
      <c r="M14" s="7"/>
      <c r="N14" s="7"/>
      <c r="O14" s="7"/>
      <c r="P14" s="31"/>
    </row>
    <row r="15" spans="1:16" s="11" customFormat="1" ht="18" customHeight="1">
      <c r="A15" s="1">
        <v>11</v>
      </c>
      <c r="B15" s="1">
        <v>47179</v>
      </c>
      <c r="C15" s="5" t="s">
        <v>197</v>
      </c>
      <c r="D15" s="1" t="s">
        <v>30</v>
      </c>
      <c r="E15" s="6" t="s">
        <v>8</v>
      </c>
      <c r="F15" s="1" t="s">
        <v>144</v>
      </c>
      <c r="G15" s="1">
        <f t="shared" si="0"/>
        <v>40</v>
      </c>
      <c r="H15" s="30"/>
      <c r="I15" s="7"/>
      <c r="J15" s="7"/>
      <c r="K15" s="7">
        <v>40</v>
      </c>
      <c r="L15" s="7"/>
      <c r="M15" s="7"/>
      <c r="N15" s="7"/>
      <c r="O15" s="7"/>
      <c r="P15" s="31"/>
    </row>
    <row r="16" spans="1:16" s="11" customFormat="1" ht="18" customHeight="1">
      <c r="A16" s="1">
        <v>12</v>
      </c>
      <c r="B16" s="1">
        <v>65482</v>
      </c>
      <c r="C16" s="5" t="s">
        <v>154</v>
      </c>
      <c r="D16" s="1" t="s">
        <v>30</v>
      </c>
      <c r="E16" s="6" t="s">
        <v>8</v>
      </c>
      <c r="F16" s="1" t="s">
        <v>144</v>
      </c>
      <c r="G16" s="1">
        <f t="shared" si="0"/>
        <v>25</v>
      </c>
      <c r="H16" s="30"/>
      <c r="I16" s="7"/>
      <c r="J16" s="7"/>
      <c r="K16" s="7"/>
      <c r="L16" s="7"/>
      <c r="M16" s="7">
        <v>25</v>
      </c>
      <c r="N16" s="7"/>
      <c r="O16" s="7"/>
      <c r="P16" s="31"/>
    </row>
    <row r="17" spans="1:16" ht="18" customHeight="1">
      <c r="A17" s="1"/>
      <c r="B17" s="1"/>
      <c r="C17" s="5"/>
      <c r="D17" s="1"/>
      <c r="E17" s="6"/>
      <c r="F17" s="1"/>
      <c r="G17" s="1"/>
      <c r="H17" s="27"/>
      <c r="I17" s="7"/>
      <c r="J17" s="7"/>
      <c r="K17" s="7"/>
      <c r="L17" s="7"/>
      <c r="M17" s="7"/>
      <c r="N17" s="7"/>
      <c r="O17" s="7"/>
      <c r="P17" s="33"/>
    </row>
    <row r="18" spans="1:16" ht="7" customHeight="1">
      <c r="A18" s="37"/>
      <c r="B18" s="32"/>
      <c r="C18" s="38"/>
      <c r="D18" s="32"/>
      <c r="E18" s="39"/>
      <c r="F18" s="32"/>
      <c r="G18" s="40"/>
      <c r="H18" s="32"/>
      <c r="I18" s="41"/>
      <c r="J18" s="41"/>
      <c r="K18" s="41"/>
      <c r="L18" s="41"/>
      <c r="M18" s="41"/>
      <c r="N18" s="41"/>
      <c r="O18" s="41"/>
      <c r="P18" s="36"/>
    </row>
    <row r="19" spans="1:16" s="8" customFormat="1" ht="12.75" customHeight="1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</row>
    <row r="22" spans="1:16">
      <c r="C22" s="44"/>
    </row>
  </sheetData>
  <sheetProtection algorithmName="SHA-512" hashValue="YUC8vo8jQ29JpvxMA6X0b2W/EzaAYVTcNS0h4aWfxEQyQDfBZAgiM553e2snwk/VVwbJjpyVBq+n6B01ijbqHg==" saltValue="f6kx+ZvLHBUGvmi3XTRRUA==" spinCount="100000" sheet="1" selectLockedCells="1" selectUnlockedCells="1"/>
  <sortState xmlns:xlrd2="http://schemas.microsoft.com/office/spreadsheetml/2017/richdata2" ref="A5:O17">
    <sortCondition descending="1" ref="G5:G17"/>
  </sortState>
  <mergeCells count="9">
    <mergeCell ref="O1:O2"/>
    <mergeCell ref="N1:N2"/>
    <mergeCell ref="A2:G2"/>
    <mergeCell ref="A1:G1"/>
    <mergeCell ref="I1:I2"/>
    <mergeCell ref="M1:M2"/>
    <mergeCell ref="L1:L2"/>
    <mergeCell ref="K1:K2"/>
    <mergeCell ref="J1:J2"/>
  </mergeCells>
  <conditionalFormatting sqref="B3:C3">
    <cfRule type="duplicateValues" dxfId="167" priority="8" stopIfTrue="1"/>
  </conditionalFormatting>
  <conditionalFormatting sqref="B5:C16">
    <cfRule type="duplicateValues" dxfId="166" priority="4071" stopIfTrue="1"/>
  </conditionalFormatting>
  <conditionalFormatting sqref="B5:C17">
    <cfRule type="duplicateValues" dxfId="165" priority="4072" stopIfTrue="1"/>
    <cfRule type="duplicateValues" dxfId="164" priority="4073" stopIfTrue="1"/>
    <cfRule type="duplicateValues" dxfId="163" priority="4074" stopIfTrue="1"/>
  </conditionalFormatting>
  <conditionalFormatting sqref="B17:C19">
    <cfRule type="duplicateValues" dxfId="162" priority="2302" stopIfTrue="1"/>
  </conditionalFormatting>
  <conditionalFormatting sqref="B17:C21 B1:C2 B4:C4 B22 B23:C65519">
    <cfRule type="expression" dxfId="161" priority="10" stopIfTrue="1">
      <formula>AND(COUNTIF($B$1:$C$2, B1)+COUNTIF($B$4:$C$4, B1)+COUNTIF($B$17:$C$65519, B1)&gt;1,NOT(ISBLANK(B1)))</formula>
    </cfRule>
  </conditionalFormatting>
  <conditionalFormatting sqref="C17">
    <cfRule type="duplicateValues" dxfId="160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32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0.453125" style="3" customWidth="1"/>
    <col min="4" max="4" width="8.453125" style="2" bestFit="1" customWidth="1"/>
    <col min="5" max="5" width="63.7265625" style="10" bestFit="1" customWidth="1"/>
    <col min="6" max="6" width="7.7265625" style="2" customWidth="1"/>
    <col min="7" max="7" width="8" style="2" bestFit="1" customWidth="1"/>
    <col min="8" max="8" width="1" style="2" customWidth="1"/>
    <col min="9" max="16" width="6.7265625" style="12" customWidth="1"/>
    <col min="17" max="17" width="1" style="3" customWidth="1"/>
    <col min="18" max="16384" width="9.1796875" style="3"/>
  </cols>
  <sheetData>
    <row r="1" spans="1:17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56" t="s">
        <v>176</v>
      </c>
      <c r="M1" s="56" t="s">
        <v>134</v>
      </c>
      <c r="N1" s="56" t="s">
        <v>119</v>
      </c>
      <c r="O1" s="56" t="s">
        <v>98</v>
      </c>
      <c r="P1" s="56" t="s">
        <v>10</v>
      </c>
      <c r="Q1" s="45"/>
    </row>
    <row r="2" spans="1:17" s="4" customFormat="1" ht="96.75" customHeight="1">
      <c r="A2" s="50" t="s">
        <v>342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57"/>
      <c r="O2" s="57"/>
      <c r="P2" s="57"/>
      <c r="Q2" s="46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45844</v>
      </c>
      <c r="L3" s="19">
        <v>45823</v>
      </c>
      <c r="M3" s="19">
        <v>45760</v>
      </c>
      <c r="N3" s="19">
        <v>45753</v>
      </c>
      <c r="O3" s="19">
        <v>45704</v>
      </c>
      <c r="P3" s="19">
        <v>45697</v>
      </c>
      <c r="Q3" s="33"/>
    </row>
    <row r="4" spans="1:17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21" t="s">
        <v>11</v>
      </c>
      <c r="M4" s="21" t="s">
        <v>11</v>
      </c>
      <c r="N4" s="21" t="s">
        <v>120</v>
      </c>
      <c r="O4" s="21" t="s">
        <v>11</v>
      </c>
      <c r="P4" s="21" t="s">
        <v>11</v>
      </c>
      <c r="Q4" s="34"/>
    </row>
    <row r="5" spans="1:17" s="11" customFormat="1" ht="18" customHeight="1">
      <c r="A5" s="1">
        <v>1</v>
      </c>
      <c r="B5" s="1">
        <v>46320</v>
      </c>
      <c r="C5" s="5" t="s">
        <v>35</v>
      </c>
      <c r="D5" s="1" t="s">
        <v>36</v>
      </c>
      <c r="E5" s="6" t="s">
        <v>37</v>
      </c>
      <c r="F5" s="1" t="s">
        <v>20</v>
      </c>
      <c r="G5" s="1">
        <f t="shared" ref="G5:G19" si="0">SUM(I5:P5)</f>
        <v>650</v>
      </c>
      <c r="H5" s="30"/>
      <c r="I5" s="7"/>
      <c r="J5" s="7">
        <v>300</v>
      </c>
      <c r="K5" s="7"/>
      <c r="L5" s="7">
        <v>60</v>
      </c>
      <c r="M5" s="7">
        <v>60</v>
      </c>
      <c r="N5" s="7">
        <v>110</v>
      </c>
      <c r="O5" s="7">
        <v>60</v>
      </c>
      <c r="P5" s="7">
        <v>60</v>
      </c>
      <c r="Q5" s="35"/>
    </row>
    <row r="6" spans="1:17" s="11" customFormat="1" ht="18" customHeight="1">
      <c r="A6" s="1">
        <v>2</v>
      </c>
      <c r="B6" s="1">
        <v>22952</v>
      </c>
      <c r="C6" s="5" t="s">
        <v>38</v>
      </c>
      <c r="D6" s="1" t="s">
        <v>36</v>
      </c>
      <c r="E6" s="6" t="s">
        <v>15</v>
      </c>
      <c r="F6" s="1" t="s">
        <v>9</v>
      </c>
      <c r="G6" s="1">
        <f t="shared" si="0"/>
        <v>430</v>
      </c>
      <c r="H6" s="30"/>
      <c r="I6" s="7"/>
      <c r="J6" s="7">
        <v>160</v>
      </c>
      <c r="K6" s="7"/>
      <c r="L6" s="7">
        <v>55</v>
      </c>
      <c r="M6" s="7">
        <v>45</v>
      </c>
      <c r="N6" s="7">
        <v>80</v>
      </c>
      <c r="O6" s="7">
        <v>40</v>
      </c>
      <c r="P6" s="7">
        <v>50</v>
      </c>
      <c r="Q6" s="35"/>
    </row>
    <row r="7" spans="1:17" s="11" customFormat="1" ht="18" customHeight="1">
      <c r="A7" s="1">
        <v>3</v>
      </c>
      <c r="B7" s="1">
        <v>36042</v>
      </c>
      <c r="C7" s="22" t="s">
        <v>39</v>
      </c>
      <c r="D7" s="1" t="s">
        <v>36</v>
      </c>
      <c r="E7" s="6" t="s">
        <v>15</v>
      </c>
      <c r="F7" s="1" t="s">
        <v>9</v>
      </c>
      <c r="G7" s="1">
        <f t="shared" si="0"/>
        <v>420</v>
      </c>
      <c r="H7" s="30"/>
      <c r="I7" s="7"/>
      <c r="J7" s="7">
        <v>180</v>
      </c>
      <c r="K7" s="7"/>
      <c r="L7" s="7">
        <v>50</v>
      </c>
      <c r="M7" s="7"/>
      <c r="N7" s="7">
        <v>90</v>
      </c>
      <c r="O7" s="7">
        <v>55</v>
      </c>
      <c r="P7" s="7">
        <v>45</v>
      </c>
      <c r="Q7" s="35"/>
    </row>
    <row r="8" spans="1:17" s="11" customFormat="1" ht="18" customHeight="1">
      <c r="A8" s="1">
        <v>4</v>
      </c>
      <c r="B8" s="23">
        <v>41362</v>
      </c>
      <c r="C8" s="42" t="s">
        <v>127</v>
      </c>
      <c r="D8" s="1" t="s">
        <v>36</v>
      </c>
      <c r="E8" s="25" t="s">
        <v>117</v>
      </c>
      <c r="F8" s="23" t="s">
        <v>20</v>
      </c>
      <c r="G8" s="1">
        <f t="shared" si="0"/>
        <v>400</v>
      </c>
      <c r="H8" s="30"/>
      <c r="I8" s="43"/>
      <c r="J8" s="43">
        <v>250</v>
      </c>
      <c r="K8" s="43"/>
      <c r="L8" s="43"/>
      <c r="M8" s="43">
        <v>55</v>
      </c>
      <c r="N8" s="43">
        <v>95</v>
      </c>
      <c r="O8" s="43"/>
      <c r="P8" s="43"/>
      <c r="Q8" s="35"/>
    </row>
    <row r="9" spans="1:17" s="11" customFormat="1" ht="18" customHeight="1">
      <c r="A9" s="1">
        <v>5</v>
      </c>
      <c r="B9" s="23">
        <v>54504</v>
      </c>
      <c r="C9" s="42" t="s">
        <v>44</v>
      </c>
      <c r="D9" s="1" t="s">
        <v>36</v>
      </c>
      <c r="E9" s="25" t="s">
        <v>8</v>
      </c>
      <c r="F9" s="23" t="s">
        <v>9</v>
      </c>
      <c r="G9" s="1">
        <f t="shared" si="0"/>
        <v>330</v>
      </c>
      <c r="H9" s="30"/>
      <c r="I9" s="43"/>
      <c r="J9" s="43">
        <v>140</v>
      </c>
      <c r="K9" s="43"/>
      <c r="L9" s="43">
        <v>45</v>
      </c>
      <c r="M9" s="43">
        <v>40</v>
      </c>
      <c r="N9" s="43">
        <v>75</v>
      </c>
      <c r="O9" s="43"/>
      <c r="P9" s="43">
        <v>30</v>
      </c>
      <c r="Q9" s="35"/>
    </row>
    <row r="10" spans="1:17" s="11" customFormat="1" ht="18" customHeight="1">
      <c r="A10" s="1">
        <v>6</v>
      </c>
      <c r="B10" s="23">
        <v>45794</v>
      </c>
      <c r="C10" s="42" t="s">
        <v>41</v>
      </c>
      <c r="D10" s="1" t="s">
        <v>36</v>
      </c>
      <c r="E10" s="25" t="s">
        <v>42</v>
      </c>
      <c r="F10" s="23" t="s">
        <v>43</v>
      </c>
      <c r="G10" s="1">
        <f t="shared" si="0"/>
        <v>215</v>
      </c>
      <c r="H10" s="30"/>
      <c r="I10" s="43"/>
      <c r="J10" s="43"/>
      <c r="K10" s="43"/>
      <c r="L10" s="43"/>
      <c r="M10" s="43">
        <v>50</v>
      </c>
      <c r="N10" s="43">
        <v>85</v>
      </c>
      <c r="O10" s="43">
        <v>45</v>
      </c>
      <c r="P10" s="43">
        <v>35</v>
      </c>
      <c r="Q10" s="35"/>
    </row>
    <row r="11" spans="1:17" s="11" customFormat="1" ht="18" customHeight="1">
      <c r="A11" s="1">
        <v>7</v>
      </c>
      <c r="B11" s="23">
        <v>55104</v>
      </c>
      <c r="C11" s="42" t="s">
        <v>315</v>
      </c>
      <c r="D11" s="1" t="s">
        <v>36</v>
      </c>
      <c r="E11" s="25" t="s">
        <v>8</v>
      </c>
      <c r="F11" s="23" t="s">
        <v>112</v>
      </c>
      <c r="G11" s="1">
        <f t="shared" si="0"/>
        <v>200</v>
      </c>
      <c r="H11" s="30"/>
      <c r="I11" s="43"/>
      <c r="J11" s="43">
        <v>200</v>
      </c>
      <c r="K11" s="43"/>
      <c r="L11" s="43"/>
      <c r="M11" s="43"/>
      <c r="N11" s="43"/>
      <c r="O11" s="43"/>
      <c r="P11" s="43"/>
      <c r="Q11" s="35"/>
    </row>
    <row r="12" spans="1:17" s="11" customFormat="1" ht="18" customHeight="1">
      <c r="A12" s="1">
        <v>8</v>
      </c>
      <c r="B12" s="1">
        <v>66076</v>
      </c>
      <c r="C12" s="22" t="s">
        <v>316</v>
      </c>
      <c r="D12" s="1" t="s">
        <v>36</v>
      </c>
      <c r="E12" s="6" t="s">
        <v>117</v>
      </c>
      <c r="F12" s="23" t="s">
        <v>20</v>
      </c>
      <c r="G12" s="1">
        <f t="shared" si="0"/>
        <v>130</v>
      </c>
      <c r="H12" s="30"/>
      <c r="I12" s="7"/>
      <c r="J12" s="7">
        <v>130</v>
      </c>
      <c r="K12" s="7"/>
      <c r="L12" s="7"/>
      <c r="M12" s="7"/>
      <c r="N12" s="7"/>
      <c r="O12" s="7"/>
      <c r="P12" s="7"/>
      <c r="Q12" s="35"/>
    </row>
    <row r="13" spans="1:17" s="11" customFormat="1" ht="18" customHeight="1">
      <c r="A13" s="1">
        <v>9</v>
      </c>
      <c r="B13" s="1">
        <v>54703</v>
      </c>
      <c r="C13" s="22" t="s">
        <v>317</v>
      </c>
      <c r="D13" s="1" t="s">
        <v>36</v>
      </c>
      <c r="E13" s="6" t="s">
        <v>8</v>
      </c>
      <c r="F13" s="23" t="s">
        <v>112</v>
      </c>
      <c r="G13" s="1">
        <f t="shared" si="0"/>
        <v>120</v>
      </c>
      <c r="H13" s="30"/>
      <c r="I13" s="7"/>
      <c r="J13" s="7">
        <v>120</v>
      </c>
      <c r="K13" s="7"/>
      <c r="L13" s="7"/>
      <c r="M13" s="7"/>
      <c r="N13" s="7"/>
      <c r="O13" s="7"/>
      <c r="P13" s="7"/>
      <c r="Q13" s="35"/>
    </row>
    <row r="14" spans="1:17" s="11" customFormat="1" ht="18" customHeight="1">
      <c r="A14" s="1">
        <v>10</v>
      </c>
      <c r="B14" s="1">
        <v>65580</v>
      </c>
      <c r="C14" s="22" t="s">
        <v>318</v>
      </c>
      <c r="D14" s="1" t="s">
        <v>36</v>
      </c>
      <c r="E14" s="6" t="s">
        <v>117</v>
      </c>
      <c r="F14" s="23" t="s">
        <v>20</v>
      </c>
      <c r="G14" s="1">
        <f t="shared" si="0"/>
        <v>110</v>
      </c>
      <c r="H14" s="30"/>
      <c r="I14" s="7"/>
      <c r="J14" s="7">
        <v>110</v>
      </c>
      <c r="K14" s="7"/>
      <c r="L14" s="7"/>
      <c r="M14" s="7"/>
      <c r="N14" s="7"/>
      <c r="O14" s="7"/>
      <c r="P14" s="7"/>
      <c r="Q14" s="35"/>
    </row>
    <row r="15" spans="1:17" s="11" customFormat="1" ht="18" customHeight="1">
      <c r="A15" s="1">
        <v>11</v>
      </c>
      <c r="B15" s="1">
        <v>60072</v>
      </c>
      <c r="C15" s="22" t="s">
        <v>128</v>
      </c>
      <c r="D15" s="1" t="s">
        <v>36</v>
      </c>
      <c r="E15" s="6" t="s">
        <v>8</v>
      </c>
      <c r="F15" s="23" t="s">
        <v>9</v>
      </c>
      <c r="G15" s="1">
        <f t="shared" si="0"/>
        <v>65</v>
      </c>
      <c r="H15" s="30"/>
      <c r="I15" s="7"/>
      <c r="J15" s="7"/>
      <c r="K15" s="7"/>
      <c r="L15" s="7"/>
      <c r="M15" s="7"/>
      <c r="N15" s="7">
        <v>65</v>
      </c>
      <c r="O15" s="7"/>
      <c r="P15" s="7"/>
      <c r="Q15" s="35"/>
    </row>
    <row r="16" spans="1:17" s="11" customFormat="1" ht="18" customHeight="1">
      <c r="A16" s="1">
        <v>12</v>
      </c>
      <c r="B16" s="1">
        <v>45919</v>
      </c>
      <c r="C16" s="5" t="s">
        <v>40</v>
      </c>
      <c r="D16" s="1" t="s">
        <v>36</v>
      </c>
      <c r="E16" s="6" t="s">
        <v>8</v>
      </c>
      <c r="F16" s="23" t="s">
        <v>34</v>
      </c>
      <c r="G16" s="1">
        <f t="shared" si="0"/>
        <v>40</v>
      </c>
      <c r="H16" s="30"/>
      <c r="I16" s="7"/>
      <c r="J16" s="7"/>
      <c r="K16" s="7"/>
      <c r="L16" s="7"/>
      <c r="M16" s="7"/>
      <c r="N16" s="7"/>
      <c r="O16" s="7"/>
      <c r="P16" s="7">
        <v>40</v>
      </c>
      <c r="Q16" s="35"/>
    </row>
    <row r="17" spans="1:17" s="11" customFormat="1" ht="18" customHeight="1">
      <c r="A17" s="1">
        <v>13</v>
      </c>
      <c r="B17" s="1">
        <v>52649</v>
      </c>
      <c r="C17" s="22" t="s">
        <v>198</v>
      </c>
      <c r="D17" s="1" t="s">
        <v>36</v>
      </c>
      <c r="E17" s="6" t="s">
        <v>8</v>
      </c>
      <c r="F17" s="23" t="s">
        <v>144</v>
      </c>
      <c r="G17" s="1">
        <f t="shared" si="0"/>
        <v>30</v>
      </c>
      <c r="H17" s="30"/>
      <c r="I17" s="7"/>
      <c r="J17" s="7"/>
      <c r="K17" s="7">
        <v>30</v>
      </c>
      <c r="L17" s="7"/>
      <c r="M17" s="7"/>
      <c r="N17" s="7"/>
      <c r="O17" s="7"/>
      <c r="P17" s="7"/>
      <c r="Q17" s="35"/>
    </row>
    <row r="18" spans="1:17" s="11" customFormat="1" ht="18" customHeight="1">
      <c r="A18" s="1">
        <v>14</v>
      </c>
      <c r="B18" s="1">
        <v>55345</v>
      </c>
      <c r="C18" s="22" t="s">
        <v>45</v>
      </c>
      <c r="D18" s="1" t="s">
        <v>36</v>
      </c>
      <c r="E18" s="6" t="s">
        <v>8</v>
      </c>
      <c r="F18" s="23" t="s">
        <v>34</v>
      </c>
      <c r="G18" s="1">
        <f t="shared" si="0"/>
        <v>25</v>
      </c>
      <c r="H18" s="30"/>
      <c r="I18" s="7"/>
      <c r="J18" s="7"/>
      <c r="K18" s="7"/>
      <c r="L18" s="7"/>
      <c r="M18" s="7"/>
      <c r="N18" s="7"/>
      <c r="O18" s="7"/>
      <c r="P18" s="7">
        <v>25</v>
      </c>
      <c r="Q18" s="35"/>
    </row>
    <row r="19" spans="1:17" s="11" customFormat="1" ht="18" customHeight="1">
      <c r="A19" s="1">
        <v>15</v>
      </c>
      <c r="B19" s="1">
        <v>61280</v>
      </c>
      <c r="C19" s="22" t="s">
        <v>46</v>
      </c>
      <c r="D19" s="1" t="s">
        <v>36</v>
      </c>
      <c r="E19" s="6" t="s">
        <v>8</v>
      </c>
      <c r="F19" s="23" t="s">
        <v>34</v>
      </c>
      <c r="G19" s="1">
        <f t="shared" si="0"/>
        <v>20</v>
      </c>
      <c r="H19" s="30"/>
      <c r="I19" s="7"/>
      <c r="J19" s="7"/>
      <c r="K19" s="7"/>
      <c r="L19" s="7"/>
      <c r="M19" s="7"/>
      <c r="N19" s="7"/>
      <c r="O19" s="7"/>
      <c r="P19" s="7">
        <v>20</v>
      </c>
      <c r="Q19" s="35"/>
    </row>
    <row r="20" spans="1:17" ht="18" customHeight="1">
      <c r="A20" s="1"/>
      <c r="B20" s="1"/>
      <c r="C20" s="22"/>
      <c r="D20" s="1"/>
      <c r="E20" s="6"/>
      <c r="F20" s="1"/>
      <c r="G20" s="1"/>
      <c r="H20" s="27"/>
      <c r="I20" s="7"/>
      <c r="J20" s="7"/>
      <c r="K20" s="7"/>
      <c r="L20" s="7"/>
      <c r="M20" s="7"/>
      <c r="N20" s="7"/>
      <c r="O20" s="7"/>
      <c r="P20" s="7"/>
      <c r="Q20" s="33"/>
    </row>
    <row r="21" spans="1:17" ht="7" customHeight="1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36"/>
    </row>
    <row r="22" spans="1:17" s="8" customFormat="1" ht="12.75" customHeight="1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</row>
    <row r="23" spans="1:17">
      <c r="C23" s="10"/>
      <c r="E23" s="2"/>
      <c r="G23" s="12"/>
      <c r="H23" s="12"/>
      <c r="O23" s="3"/>
      <c r="P23" s="3"/>
    </row>
    <row r="24" spans="1:17">
      <c r="C24" s="10"/>
      <c r="E24" s="2"/>
      <c r="G24" s="12"/>
      <c r="H24" s="12"/>
      <c r="O24" s="3"/>
      <c r="P24" s="3"/>
    </row>
    <row r="25" spans="1:17">
      <c r="C25" s="10"/>
      <c r="E25" s="2"/>
      <c r="G25" s="12"/>
      <c r="H25" s="12"/>
      <c r="O25" s="3"/>
      <c r="P25" s="3"/>
    </row>
    <row r="26" spans="1:17">
      <c r="C26" s="10"/>
      <c r="E26" s="2"/>
      <c r="G26" s="12"/>
      <c r="H26" s="12"/>
      <c r="O26" s="3"/>
      <c r="P26" s="3"/>
    </row>
    <row r="27" spans="1:17">
      <c r="C27" s="10"/>
      <c r="E27" s="2"/>
      <c r="G27" s="12"/>
      <c r="H27" s="12"/>
      <c r="O27" s="3"/>
      <c r="P27" s="3"/>
    </row>
    <row r="28" spans="1:17">
      <c r="C28" s="10"/>
      <c r="E28" s="2"/>
      <c r="G28" s="12"/>
      <c r="H28" s="12"/>
      <c r="O28" s="3"/>
      <c r="P28" s="3"/>
    </row>
    <row r="29" spans="1:17">
      <c r="C29" s="10"/>
      <c r="E29" s="2"/>
      <c r="G29" s="12"/>
      <c r="H29" s="12"/>
      <c r="O29" s="3"/>
      <c r="P29" s="3"/>
    </row>
    <row r="30" spans="1:17">
      <c r="C30" s="10"/>
      <c r="E30" s="2"/>
      <c r="G30" s="12"/>
      <c r="H30" s="12"/>
      <c r="O30" s="3"/>
      <c r="P30" s="3"/>
    </row>
    <row r="31" spans="1:17">
      <c r="C31" s="10"/>
      <c r="E31" s="2"/>
      <c r="G31" s="12"/>
      <c r="H31" s="12"/>
      <c r="O31" s="3"/>
      <c r="P31" s="3"/>
    </row>
    <row r="32" spans="1:17">
      <c r="C32" s="10"/>
      <c r="E32" s="2"/>
      <c r="G32" s="12"/>
      <c r="H32" s="12"/>
      <c r="O32" s="3"/>
      <c r="P32" s="3"/>
    </row>
  </sheetData>
  <sheetProtection algorithmName="SHA-512" hashValue="R6T1WU8FUeGG1PV9VShKyAW4zMA61mw3Ol4h3hkT+6Mw67h9sW2Zo08Fs+kc/hVSfq+gu2z4gmxdMwH9xdCG0g==" saltValue="RMa5boi9eeI6FmMCGnpQFw==" spinCount="100000" sheet="1" selectLockedCells="1" selectUnlockedCells="1"/>
  <sortState xmlns:xlrd2="http://schemas.microsoft.com/office/spreadsheetml/2017/richdata2" ref="A5:P20">
    <sortCondition descending="1" ref="G5:G20"/>
  </sortState>
  <mergeCells count="10">
    <mergeCell ref="A1:G1"/>
    <mergeCell ref="M1:M2"/>
    <mergeCell ref="O1:O2"/>
    <mergeCell ref="P1:P2"/>
    <mergeCell ref="A2:G2"/>
    <mergeCell ref="I1:I2"/>
    <mergeCell ref="N1:N2"/>
    <mergeCell ref="L1:L2"/>
    <mergeCell ref="K1:K2"/>
    <mergeCell ref="J1:J2"/>
  </mergeCells>
  <conditionalFormatting sqref="B1:C1048576">
    <cfRule type="duplicateValues" dxfId="159" priority="1"/>
  </conditionalFormatting>
  <conditionalFormatting sqref="B3:C3">
    <cfRule type="duplicateValues" dxfId="158" priority="3" stopIfTrue="1"/>
  </conditionalFormatting>
  <conditionalFormatting sqref="B5:C19">
    <cfRule type="duplicateValues" dxfId="157" priority="4021" stopIfTrue="1"/>
  </conditionalFormatting>
  <conditionalFormatting sqref="B5:C20">
    <cfRule type="duplicateValues" dxfId="156" priority="4022" stopIfTrue="1"/>
    <cfRule type="duplicateValues" dxfId="155" priority="4023" stopIfTrue="1"/>
    <cfRule type="duplicateValues" dxfId="154" priority="4024" stopIfTrue="1"/>
  </conditionalFormatting>
  <conditionalFormatting sqref="B7:C22 B1:C2 B4:C4 B33:C65502">
    <cfRule type="expression" dxfId="153" priority="3657" stopIfTrue="1">
      <formula>AND(COUNTIF($B$1:$C$2, B1)+COUNTIF($B$4:$C$4, B1)+COUNTIF($B$7:$C$65502, B1)&gt;1,NOT(ISBLANK(B1)))</formula>
    </cfRule>
  </conditionalFormatting>
  <conditionalFormatting sqref="B7:C22">
    <cfRule type="duplicateValues" dxfId="152" priority="4032" stopIfTrue="1"/>
  </conditionalFormatting>
  <conditionalFormatting sqref="B33:C1048576 B1:C22">
    <cfRule type="duplicateValues" dxfId="151" priority="2"/>
  </conditionalFormatting>
  <conditionalFormatting sqref="C20">
    <cfRule type="duplicateValues" dxfId="150" priority="1984" stopIfTrue="1"/>
  </conditionalFormatting>
  <pageMargins left="0.24" right="0.13" top="0.36" bottom="0.34" header="0.2" footer="0.18"/>
  <pageSetup paperSize="9" scale="76" fitToWidth="0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4"/>
  <sheetViews>
    <sheetView topLeftCell="A2"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43.81640625" style="3" bestFit="1" customWidth="1"/>
    <col min="4" max="4" width="8.453125" style="2" bestFit="1" customWidth="1"/>
    <col min="5" max="5" width="52.54296875" style="10" customWidth="1"/>
    <col min="6" max="6" width="8" style="2" customWidth="1"/>
    <col min="7" max="7" width="8" style="2" bestFit="1" customWidth="1"/>
    <col min="8" max="8" width="1" style="2" customWidth="1"/>
    <col min="9" max="14" width="6.7265625" style="12" customWidth="1"/>
    <col min="15" max="15" width="1" style="3" customWidth="1"/>
    <col min="16" max="16384" width="9.1796875" style="3"/>
  </cols>
  <sheetData>
    <row r="1" spans="1:15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145</v>
      </c>
      <c r="L1" s="56" t="s">
        <v>134</v>
      </c>
      <c r="M1" s="56" t="s">
        <v>98</v>
      </c>
      <c r="N1" s="56" t="s">
        <v>10</v>
      </c>
      <c r="O1" s="26"/>
    </row>
    <row r="2" spans="1:15" s="4" customFormat="1" ht="99" customHeight="1">
      <c r="A2" s="50" t="s">
        <v>343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57"/>
      <c r="O2" s="33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45809</v>
      </c>
      <c r="L3" s="19">
        <v>45760</v>
      </c>
      <c r="M3" s="19">
        <v>45704</v>
      </c>
      <c r="N3" s="19">
        <v>45697</v>
      </c>
      <c r="O3" s="33"/>
    </row>
    <row r="4" spans="1:15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146</v>
      </c>
      <c r="L4" s="21" t="s">
        <v>11</v>
      </c>
      <c r="M4" s="21" t="s">
        <v>11</v>
      </c>
      <c r="N4" s="21" t="s">
        <v>11</v>
      </c>
      <c r="O4" s="34"/>
    </row>
    <row r="5" spans="1:15" s="11" customFormat="1" ht="18" customHeight="1">
      <c r="A5" s="1">
        <v>1</v>
      </c>
      <c r="B5" s="1">
        <v>45759</v>
      </c>
      <c r="C5" s="5" t="s">
        <v>118</v>
      </c>
      <c r="D5" s="1" t="s">
        <v>33</v>
      </c>
      <c r="E5" s="6" t="s">
        <v>19</v>
      </c>
      <c r="F5" s="1" t="s">
        <v>20</v>
      </c>
      <c r="G5" s="1">
        <f>SUM(I5:N5)</f>
        <v>210</v>
      </c>
      <c r="H5" s="30"/>
      <c r="I5" s="7"/>
      <c r="J5" s="7">
        <v>150</v>
      </c>
      <c r="K5" s="7"/>
      <c r="L5" s="7">
        <v>30</v>
      </c>
      <c r="M5" s="7">
        <v>30</v>
      </c>
      <c r="N5" s="7"/>
      <c r="O5" s="31"/>
    </row>
    <row r="6" spans="1:15" s="11" customFormat="1" ht="18" customHeight="1">
      <c r="A6" s="1">
        <v>2</v>
      </c>
      <c r="B6" s="1">
        <v>60989</v>
      </c>
      <c r="C6" s="5" t="s">
        <v>32</v>
      </c>
      <c r="D6" s="1" t="s">
        <v>33</v>
      </c>
      <c r="E6" s="6" t="s">
        <v>8</v>
      </c>
      <c r="F6" s="1" t="s">
        <v>34</v>
      </c>
      <c r="G6" s="1">
        <f>SUM(I6:N6)</f>
        <v>127.5</v>
      </c>
      <c r="H6" s="31"/>
      <c r="I6" s="1"/>
      <c r="J6" s="1">
        <v>100</v>
      </c>
      <c r="K6" s="1"/>
      <c r="L6" s="1"/>
      <c r="M6" s="1"/>
      <c r="N6" s="1">
        <f>55/2</f>
        <v>27.5</v>
      </c>
      <c r="O6" s="31"/>
    </row>
    <row r="7" spans="1:15" s="11" customFormat="1" ht="18" customHeight="1">
      <c r="A7" s="1">
        <v>3</v>
      </c>
      <c r="B7" s="1">
        <v>65543</v>
      </c>
      <c r="C7" s="5" t="s">
        <v>314</v>
      </c>
      <c r="D7" s="1" t="s">
        <v>33</v>
      </c>
      <c r="E7" s="6" t="s">
        <v>8</v>
      </c>
      <c r="F7" s="1" t="s">
        <v>34</v>
      </c>
      <c r="G7" s="1">
        <f>SUM(I7:N7)</f>
        <v>125</v>
      </c>
      <c r="H7" s="31"/>
      <c r="I7" s="1"/>
      <c r="J7" s="1">
        <v>125</v>
      </c>
      <c r="K7" s="1"/>
      <c r="L7" s="1"/>
      <c r="M7" s="1"/>
      <c r="N7" s="1"/>
      <c r="O7" s="31"/>
    </row>
    <row r="8" spans="1:15" s="11" customFormat="1" ht="18" customHeight="1">
      <c r="A8" s="1">
        <v>4</v>
      </c>
      <c r="B8" s="1">
        <v>61725</v>
      </c>
      <c r="C8" s="5" t="s">
        <v>153</v>
      </c>
      <c r="D8" s="1" t="s">
        <v>33</v>
      </c>
      <c r="E8" s="6" t="s">
        <v>8</v>
      </c>
      <c r="F8" s="1" t="s">
        <v>144</v>
      </c>
      <c r="G8" s="1">
        <f>SUM(I8:N8)</f>
        <v>30</v>
      </c>
      <c r="H8" s="30"/>
      <c r="I8" s="7"/>
      <c r="J8" s="7"/>
      <c r="K8" s="7">
        <v>30</v>
      </c>
      <c r="L8" s="7"/>
      <c r="M8" s="7"/>
      <c r="N8" s="7"/>
      <c r="O8" s="31"/>
    </row>
    <row r="9" spans="1:15" ht="18" customHeight="1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33"/>
    </row>
    <row r="10" spans="1:15" ht="7" customHeight="1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36"/>
    </row>
    <row r="11" spans="1:15" s="8" customFormat="1" ht="12.75" customHeight="1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</row>
    <row r="14" spans="1:15">
      <c r="C14" s="44"/>
    </row>
  </sheetData>
  <sheetProtection algorithmName="SHA-512" hashValue="ma4acQAmuokNNymgUvbP2hMrlv5pZcP2+ao7cx5/zPTV8B/s/CW8Fo8CJRUaJQLz4mK1FccRajWf8mOhLi4eLw==" saltValue="VCCvPnSXTZfrg7IZq7oogg==" spinCount="100000" sheet="1" selectLockedCells="1" selectUnlockedCells="1"/>
  <sortState xmlns:xlrd2="http://schemas.microsoft.com/office/spreadsheetml/2017/richdata2" ref="A5:N9">
    <sortCondition descending="1" ref="G5:G9"/>
  </sortState>
  <mergeCells count="8">
    <mergeCell ref="A1:G1"/>
    <mergeCell ref="I1:I2"/>
    <mergeCell ref="M1:M2"/>
    <mergeCell ref="N1:N2"/>
    <mergeCell ref="A2:G2"/>
    <mergeCell ref="L1:L2"/>
    <mergeCell ref="K1:K2"/>
    <mergeCell ref="J1:J2"/>
  </mergeCells>
  <conditionalFormatting sqref="B3:C3">
    <cfRule type="duplicateValues" dxfId="149" priority="4" stopIfTrue="1"/>
  </conditionalFormatting>
  <conditionalFormatting sqref="B5:C8">
    <cfRule type="duplicateValues" dxfId="148" priority="2829" stopIfTrue="1"/>
  </conditionalFormatting>
  <conditionalFormatting sqref="B5:C9">
    <cfRule type="duplicateValues" dxfId="147" priority="2830" stopIfTrue="1"/>
    <cfRule type="duplicateValues" dxfId="146" priority="2831" stopIfTrue="1"/>
    <cfRule type="duplicateValues" dxfId="145" priority="2832" stopIfTrue="1"/>
  </conditionalFormatting>
  <conditionalFormatting sqref="B9:C11">
    <cfRule type="duplicateValues" dxfId="144" priority="2313" stopIfTrue="1"/>
  </conditionalFormatting>
  <conditionalFormatting sqref="B9:C13 B1:C2 B4 B14 B15:C65511">
    <cfRule type="expression" dxfId="143" priority="6" stopIfTrue="1">
      <formula>AND(COUNTIF($B$1:$C$2, B1)+COUNTIF($B$4:$C$4, B1)+COUNTIF($B$9:$C$65511, B1)&gt;1,NOT(ISBLANK(B1)))</formula>
    </cfRule>
  </conditionalFormatting>
  <conditionalFormatting sqref="C4">
    <cfRule type="duplicateValues" dxfId="142" priority="1"/>
    <cfRule type="duplicateValues" dxfId="141" priority="2"/>
    <cfRule type="expression" dxfId="140" priority="3" stopIfTrue="1">
      <formula>AND(COUNTIF($B$1:$C$2, C4)+COUNTIF($B$4:$C$4, C4)+COUNTIF($B$9:$C$65499, C4)&gt;1,NOT(ISBLANK(C4)))</formula>
    </cfRule>
  </conditionalFormatting>
  <conditionalFormatting sqref="C9">
    <cfRule type="duplicateValues" dxfId="139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17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0.453125" style="3" customWidth="1"/>
    <col min="4" max="4" width="11.54296875" style="2" bestFit="1" customWidth="1"/>
    <col min="5" max="5" width="48.54296875" style="10" bestFit="1" customWidth="1"/>
    <col min="6" max="6" width="7.7265625" style="2" customWidth="1"/>
    <col min="7" max="7" width="8" style="2" bestFit="1" customWidth="1"/>
    <col min="8" max="8" width="1" style="2" customWidth="1"/>
    <col min="9" max="16" width="6.7265625" style="12" customWidth="1"/>
    <col min="17" max="17" width="1" style="3" customWidth="1"/>
    <col min="18" max="16384" width="9.1796875" style="3"/>
  </cols>
  <sheetData>
    <row r="1" spans="1:17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56" t="s">
        <v>176</v>
      </c>
      <c r="M1" s="56" t="s">
        <v>134</v>
      </c>
      <c r="N1" s="56" t="s">
        <v>119</v>
      </c>
      <c r="O1" s="56" t="s">
        <v>98</v>
      </c>
      <c r="P1" s="56" t="s">
        <v>10</v>
      </c>
      <c r="Q1" s="45"/>
    </row>
    <row r="2" spans="1:17" s="4" customFormat="1" ht="96.75" customHeight="1">
      <c r="A2" s="50" t="s">
        <v>344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57"/>
      <c r="O2" s="57"/>
      <c r="P2" s="57"/>
      <c r="Q2" s="46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45844</v>
      </c>
      <c r="L3" s="19">
        <v>45823</v>
      </c>
      <c r="M3" s="19">
        <v>45760</v>
      </c>
      <c r="N3" s="19">
        <v>45753</v>
      </c>
      <c r="O3" s="19">
        <v>45704</v>
      </c>
      <c r="P3" s="19">
        <v>45697</v>
      </c>
      <c r="Q3" s="33"/>
    </row>
    <row r="4" spans="1:17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21" t="s">
        <v>11</v>
      </c>
      <c r="M4" s="21" t="s">
        <v>11</v>
      </c>
      <c r="N4" s="21" t="s">
        <v>120</v>
      </c>
      <c r="O4" s="21" t="s">
        <v>11</v>
      </c>
      <c r="P4" s="21" t="s">
        <v>11</v>
      </c>
      <c r="Q4" s="34"/>
    </row>
    <row r="5" spans="1:17" s="11" customFormat="1" ht="18" customHeight="1">
      <c r="A5" s="1">
        <v>1</v>
      </c>
      <c r="B5" s="1">
        <v>60344</v>
      </c>
      <c r="C5" s="5" t="s">
        <v>90</v>
      </c>
      <c r="D5" s="1" t="s">
        <v>91</v>
      </c>
      <c r="E5" s="6" t="s">
        <v>8</v>
      </c>
      <c r="F5" s="1" t="s">
        <v>20</v>
      </c>
      <c r="G5" s="1">
        <f t="shared" ref="G5:G14" si="0">SUM(I5:P5)</f>
        <v>380</v>
      </c>
      <c r="H5" s="30"/>
      <c r="I5" s="7"/>
      <c r="J5" s="7">
        <v>180</v>
      </c>
      <c r="K5" s="7"/>
      <c r="L5" s="7">
        <v>30</v>
      </c>
      <c r="M5" s="7"/>
      <c r="N5" s="7">
        <f>110/2</f>
        <v>55</v>
      </c>
      <c r="O5" s="7">
        <v>55</v>
      </c>
      <c r="P5" s="7">
        <v>60</v>
      </c>
      <c r="Q5" s="35"/>
    </row>
    <row r="6" spans="1:17" s="11" customFormat="1" ht="18" customHeight="1">
      <c r="A6" s="1">
        <v>2</v>
      </c>
      <c r="B6" s="1">
        <v>52014</v>
      </c>
      <c r="C6" s="5" t="s">
        <v>110</v>
      </c>
      <c r="D6" s="1" t="s">
        <v>91</v>
      </c>
      <c r="E6" s="6" t="s">
        <v>111</v>
      </c>
      <c r="F6" s="1" t="s">
        <v>112</v>
      </c>
      <c r="G6" s="1">
        <f t="shared" si="0"/>
        <v>377.5</v>
      </c>
      <c r="H6" s="30"/>
      <c r="I6" s="7"/>
      <c r="J6" s="7">
        <v>300</v>
      </c>
      <c r="K6" s="7"/>
      <c r="L6" s="7">
        <f>55/2</f>
        <v>27.5</v>
      </c>
      <c r="M6" s="7"/>
      <c r="N6" s="7"/>
      <c r="O6" s="7">
        <v>50</v>
      </c>
      <c r="P6" s="7"/>
      <c r="Q6" s="35"/>
    </row>
    <row r="7" spans="1:17" s="11" customFormat="1" ht="18" customHeight="1">
      <c r="A7" s="1">
        <v>3</v>
      </c>
      <c r="B7" s="1">
        <v>61494</v>
      </c>
      <c r="C7" s="5" t="s">
        <v>93</v>
      </c>
      <c r="D7" s="1" t="s">
        <v>91</v>
      </c>
      <c r="E7" s="6" t="s">
        <v>42</v>
      </c>
      <c r="F7" s="1" t="s">
        <v>20</v>
      </c>
      <c r="G7" s="1">
        <f t="shared" si="0"/>
        <v>352.5</v>
      </c>
      <c r="H7" s="30"/>
      <c r="I7" s="7"/>
      <c r="J7" s="7">
        <v>140</v>
      </c>
      <c r="K7" s="7"/>
      <c r="L7" s="7">
        <f>45/2</f>
        <v>22.5</v>
      </c>
      <c r="M7" s="7">
        <v>55</v>
      </c>
      <c r="N7" s="7">
        <f>90/2</f>
        <v>45</v>
      </c>
      <c r="O7" s="7">
        <v>40</v>
      </c>
      <c r="P7" s="7">
        <v>50</v>
      </c>
      <c r="Q7" s="35"/>
    </row>
    <row r="8" spans="1:17" s="11" customFormat="1" ht="18" customHeight="1">
      <c r="A8" s="1">
        <v>4</v>
      </c>
      <c r="B8" s="23">
        <v>60597</v>
      </c>
      <c r="C8" s="42" t="s">
        <v>113</v>
      </c>
      <c r="D8" s="1" t="s">
        <v>91</v>
      </c>
      <c r="E8" s="25" t="s">
        <v>109</v>
      </c>
      <c r="F8" s="23" t="s">
        <v>20</v>
      </c>
      <c r="G8" s="1">
        <f t="shared" si="0"/>
        <v>295</v>
      </c>
      <c r="H8" s="30"/>
      <c r="I8" s="43"/>
      <c r="J8" s="43">
        <v>200</v>
      </c>
      <c r="K8" s="43"/>
      <c r="L8" s="43"/>
      <c r="M8" s="43">
        <v>50</v>
      </c>
      <c r="N8" s="43"/>
      <c r="O8" s="43">
        <v>45</v>
      </c>
      <c r="P8" s="7"/>
      <c r="Q8" s="35"/>
    </row>
    <row r="9" spans="1:17" s="11" customFormat="1" ht="18" customHeight="1">
      <c r="A9" s="1">
        <v>5</v>
      </c>
      <c r="B9" s="1">
        <v>36041</v>
      </c>
      <c r="C9" s="5" t="s">
        <v>92</v>
      </c>
      <c r="D9" s="1" t="s">
        <v>91</v>
      </c>
      <c r="E9" s="6" t="s">
        <v>15</v>
      </c>
      <c r="F9" s="1" t="s">
        <v>9</v>
      </c>
      <c r="G9" s="1">
        <f t="shared" si="0"/>
        <v>292.5</v>
      </c>
      <c r="H9" s="30"/>
      <c r="I9" s="7"/>
      <c r="J9" s="7">
        <v>130</v>
      </c>
      <c r="K9" s="7"/>
      <c r="L9" s="7">
        <f>50/2</f>
        <v>25</v>
      </c>
      <c r="M9" s="7"/>
      <c r="N9" s="7">
        <f>95/2</f>
        <v>47.5</v>
      </c>
      <c r="O9" s="7">
        <v>35</v>
      </c>
      <c r="P9" s="7">
        <v>55</v>
      </c>
      <c r="Q9" s="31"/>
    </row>
    <row r="10" spans="1:17" s="11" customFormat="1" ht="18" customHeight="1">
      <c r="A10" s="1">
        <v>6</v>
      </c>
      <c r="B10" s="1">
        <v>47871</v>
      </c>
      <c r="C10" s="5" t="s">
        <v>254</v>
      </c>
      <c r="D10" s="1" t="s">
        <v>91</v>
      </c>
      <c r="E10" s="6" t="s">
        <v>253</v>
      </c>
      <c r="F10" s="1" t="s">
        <v>20</v>
      </c>
      <c r="G10" s="1">
        <f t="shared" si="0"/>
        <v>250</v>
      </c>
      <c r="H10" s="30"/>
      <c r="I10" s="7"/>
      <c r="J10" s="7">
        <v>250</v>
      </c>
      <c r="K10" s="7"/>
      <c r="L10" s="7"/>
      <c r="M10" s="7"/>
      <c r="N10" s="7"/>
      <c r="O10" s="7"/>
      <c r="P10" s="7"/>
      <c r="Q10" s="35"/>
    </row>
    <row r="11" spans="1:17" s="11" customFormat="1" ht="18" customHeight="1">
      <c r="A11" s="1">
        <v>7</v>
      </c>
      <c r="B11" s="1">
        <v>52474</v>
      </c>
      <c r="C11" s="5" t="s">
        <v>255</v>
      </c>
      <c r="D11" s="1" t="s">
        <v>91</v>
      </c>
      <c r="E11" s="6" t="s">
        <v>8</v>
      </c>
      <c r="F11" s="1" t="s">
        <v>112</v>
      </c>
      <c r="G11" s="1">
        <f t="shared" si="0"/>
        <v>160</v>
      </c>
      <c r="H11" s="30"/>
      <c r="I11" s="7"/>
      <c r="J11" s="7">
        <v>160</v>
      </c>
      <c r="K11" s="7"/>
      <c r="L11" s="7"/>
      <c r="M11" s="7"/>
      <c r="N11" s="7"/>
      <c r="O11" s="7"/>
      <c r="P11" s="7"/>
      <c r="Q11" s="35"/>
    </row>
    <row r="12" spans="1:17" s="11" customFormat="1" ht="18" customHeight="1">
      <c r="A12" s="1">
        <v>8</v>
      </c>
      <c r="B12" s="1">
        <v>55459</v>
      </c>
      <c r="C12" s="5" t="s">
        <v>94</v>
      </c>
      <c r="D12" s="1" t="s">
        <v>91</v>
      </c>
      <c r="E12" s="6" t="s">
        <v>8</v>
      </c>
      <c r="F12" s="1" t="s">
        <v>34</v>
      </c>
      <c r="G12" s="1">
        <f t="shared" si="0"/>
        <v>45</v>
      </c>
      <c r="H12" s="30"/>
      <c r="I12" s="7"/>
      <c r="J12" s="7"/>
      <c r="K12" s="7"/>
      <c r="L12" s="7"/>
      <c r="M12" s="7"/>
      <c r="N12" s="7"/>
      <c r="O12" s="7"/>
      <c r="P12" s="7">
        <v>45</v>
      </c>
      <c r="Q12" s="35"/>
    </row>
    <row r="13" spans="1:17" s="11" customFormat="1" ht="18" customHeight="1">
      <c r="A13" s="1">
        <v>9</v>
      </c>
      <c r="B13" s="1">
        <v>61697</v>
      </c>
      <c r="C13" s="5" t="s">
        <v>129</v>
      </c>
      <c r="D13" s="1" t="s">
        <v>91</v>
      </c>
      <c r="E13" s="6" t="s">
        <v>8</v>
      </c>
      <c r="F13" s="1" t="s">
        <v>9</v>
      </c>
      <c r="G13" s="1">
        <f t="shared" si="0"/>
        <v>42.5</v>
      </c>
      <c r="H13" s="30"/>
      <c r="I13" s="7"/>
      <c r="J13" s="7"/>
      <c r="K13" s="7"/>
      <c r="L13" s="7"/>
      <c r="M13" s="7"/>
      <c r="N13" s="7">
        <f>85/2</f>
        <v>42.5</v>
      </c>
      <c r="O13" s="7"/>
      <c r="P13" s="7"/>
      <c r="Q13" s="35"/>
    </row>
    <row r="14" spans="1:17" s="11" customFormat="1" ht="18" customHeight="1">
      <c r="A14" s="1">
        <v>10</v>
      </c>
      <c r="B14" s="1">
        <v>66164</v>
      </c>
      <c r="C14" s="5" t="s">
        <v>199</v>
      </c>
      <c r="D14" s="1" t="s">
        <v>91</v>
      </c>
      <c r="E14" s="6" t="s">
        <v>191</v>
      </c>
      <c r="F14" s="1" t="s">
        <v>144</v>
      </c>
      <c r="G14" s="1">
        <f t="shared" si="0"/>
        <v>30</v>
      </c>
      <c r="H14" s="30"/>
      <c r="I14" s="7"/>
      <c r="J14" s="7"/>
      <c r="K14" s="7">
        <v>30</v>
      </c>
      <c r="L14" s="7"/>
      <c r="M14" s="7"/>
      <c r="N14" s="7"/>
      <c r="O14" s="7"/>
      <c r="P14" s="7"/>
      <c r="Q14" s="35"/>
    </row>
    <row r="15" spans="1:17" s="11" customFormat="1" ht="18" customHeight="1">
      <c r="A15" s="1"/>
      <c r="B15" s="1"/>
      <c r="C15" s="5"/>
      <c r="D15" s="1"/>
      <c r="E15" s="6"/>
      <c r="F15" s="1"/>
      <c r="G15" s="1"/>
      <c r="H15" s="30"/>
      <c r="I15" s="7"/>
      <c r="J15" s="7"/>
      <c r="K15" s="7"/>
      <c r="L15" s="7"/>
      <c r="M15" s="7"/>
      <c r="N15" s="7"/>
      <c r="O15" s="7"/>
      <c r="P15" s="7"/>
      <c r="Q15" s="35"/>
    </row>
    <row r="16" spans="1:17" ht="7" customHeight="1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41"/>
      <c r="Q16" s="36"/>
    </row>
    <row r="17" spans="1:16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</row>
  </sheetData>
  <sheetProtection algorithmName="SHA-512" hashValue="ibCKsc45fSHA2PhzZcOLHzNu/wa/utl6gIW0eqdDXY2wFUkKsJcIMlk3/kcWUhmoMFzVXBN9wjJGF5dHzUsjOA==" saltValue="hwFsdOCK2qtX4dk/gbqHTg==" spinCount="100000" sheet="1" selectLockedCells="1" selectUnlockedCells="1"/>
  <sortState xmlns:xlrd2="http://schemas.microsoft.com/office/spreadsheetml/2017/richdata2" ref="A5:P15">
    <sortCondition descending="1" ref="G5:G15"/>
  </sortState>
  <mergeCells count="10">
    <mergeCell ref="A1:G1"/>
    <mergeCell ref="M1:M2"/>
    <mergeCell ref="O1:O2"/>
    <mergeCell ref="P1:P2"/>
    <mergeCell ref="A2:G2"/>
    <mergeCell ref="I1:I2"/>
    <mergeCell ref="N1:N2"/>
    <mergeCell ref="L1:L2"/>
    <mergeCell ref="K1:K2"/>
    <mergeCell ref="J1:J2"/>
  </mergeCells>
  <conditionalFormatting sqref="B3:C3">
    <cfRule type="duplicateValues" dxfId="138" priority="4" stopIfTrue="1"/>
  </conditionalFormatting>
  <conditionalFormatting sqref="B5:C15">
    <cfRule type="duplicateValues" dxfId="137" priority="4075" stopIfTrue="1"/>
    <cfRule type="duplicateValues" dxfId="136" priority="4314" stopIfTrue="1"/>
    <cfRule type="duplicateValues" dxfId="135" priority="4315" stopIfTrue="1"/>
    <cfRule type="duplicateValues" dxfId="134" priority="4316" stopIfTrue="1"/>
  </conditionalFormatting>
  <conditionalFormatting sqref="B7:C17">
    <cfRule type="duplicateValues" dxfId="133" priority="4317" stopIfTrue="1"/>
  </conditionalFormatting>
  <conditionalFormatting sqref="B7:C65497 B4:C4 B1:C2">
    <cfRule type="expression" dxfId="132" priority="4319" stopIfTrue="1">
      <formula>AND(COUNTIF($B$1:$C$2, B1)+COUNTIF($B$4:$C$4, B1)+COUNTIF($B$7:$C$65497, B1)&gt;1,NOT(ISBLANK(B1)))</formula>
    </cfRule>
  </conditionalFormatting>
  <conditionalFormatting sqref="C4">
    <cfRule type="duplicateValues" dxfId="131" priority="1"/>
    <cfRule type="duplicateValues" dxfId="130" priority="2"/>
  </conditionalFormatting>
  <pageMargins left="0.24" right="0.13" top="0.36" bottom="0.34" header="0.2" footer="0.18"/>
  <pageSetup paperSize="9" scale="91" fitToWidth="0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1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43.81640625" style="3" bestFit="1" customWidth="1"/>
    <col min="4" max="4" width="10" style="2" bestFit="1" customWidth="1"/>
    <col min="5" max="5" width="52.54296875" style="10" customWidth="1"/>
    <col min="6" max="6" width="8" style="2" customWidth="1"/>
    <col min="7" max="7" width="8" style="2" bestFit="1" customWidth="1"/>
    <col min="8" max="8" width="1" style="2" customWidth="1"/>
    <col min="9" max="9" width="6.7265625" style="12" customWidth="1"/>
    <col min="10" max="10" width="1" style="3" customWidth="1"/>
    <col min="11" max="16384" width="9.1796875" style="3"/>
  </cols>
  <sheetData>
    <row r="1" spans="1:10" ht="69" customHeight="1">
      <c r="A1" s="53"/>
      <c r="B1" s="54"/>
      <c r="C1" s="54"/>
      <c r="D1" s="54"/>
      <c r="E1" s="54"/>
      <c r="F1" s="54"/>
      <c r="G1" s="55"/>
      <c r="H1" s="26"/>
      <c r="I1" s="56"/>
      <c r="J1" s="26"/>
    </row>
    <row r="2" spans="1:10" s="4" customFormat="1" ht="99" customHeight="1">
      <c r="A2" s="50" t="s">
        <v>345</v>
      </c>
      <c r="B2" s="51"/>
      <c r="C2" s="51"/>
      <c r="D2" s="51"/>
      <c r="E2" s="51"/>
      <c r="F2" s="51"/>
      <c r="G2" s="52"/>
      <c r="H2" s="27"/>
      <c r="I2" s="57"/>
      <c r="J2" s="33"/>
    </row>
    <row r="3" spans="1:1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33"/>
    </row>
    <row r="4" spans="1:10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34"/>
    </row>
    <row r="5" spans="1:10" s="11" customFormat="1" ht="18" customHeight="1">
      <c r="A5" s="1">
        <v>1</v>
      </c>
      <c r="B5" s="1"/>
      <c r="C5" s="5"/>
      <c r="D5" s="1"/>
      <c r="E5" s="6"/>
      <c r="F5" s="1"/>
      <c r="G5" s="1">
        <f>SUM(I5:I5)</f>
        <v>0</v>
      </c>
      <c r="H5" s="31"/>
      <c r="I5" s="1"/>
      <c r="J5" s="31"/>
    </row>
    <row r="6" spans="1:10" ht="18" customHeight="1">
      <c r="A6" s="1"/>
      <c r="B6" s="1"/>
      <c r="C6" s="5"/>
      <c r="D6" s="1"/>
      <c r="E6" s="6"/>
      <c r="F6" s="1"/>
      <c r="G6" s="1"/>
      <c r="H6" s="27"/>
      <c r="I6" s="7"/>
      <c r="J6" s="33"/>
    </row>
    <row r="7" spans="1:10" ht="7" customHeight="1">
      <c r="A7" s="37"/>
      <c r="B7" s="32"/>
      <c r="C7" s="38"/>
      <c r="D7" s="32"/>
      <c r="E7" s="39"/>
      <c r="F7" s="32"/>
      <c r="G7" s="40"/>
      <c r="H7" s="32"/>
      <c r="I7" s="41"/>
      <c r="J7" s="36"/>
    </row>
    <row r="8" spans="1:10" s="8" customFormat="1" ht="12.75" customHeight="1">
      <c r="A8" s="13"/>
      <c r="B8" s="14"/>
      <c r="D8" s="14"/>
      <c r="E8" s="15"/>
      <c r="F8" s="14"/>
      <c r="G8" s="14"/>
      <c r="H8" s="14"/>
      <c r="I8" s="12"/>
    </row>
    <row r="11" spans="1:10">
      <c r="C11" s="44"/>
    </row>
  </sheetData>
  <sheetProtection algorithmName="SHA-512" hashValue="9MwEXGvnCcgBEx5QjBP+ZfYTaSPUNmYyYAEUaYHwGR5EgyP7f2Si2gHvhoqKoagyByjSuWcylddmf1qWxjtgKQ==" saltValue="JwJXSnoGYpbEuYDJptRVgQ==" spinCount="100000" sheet="1" selectLockedCells="1" selectUnlockedCells="1"/>
  <mergeCells count="3">
    <mergeCell ref="A1:G1"/>
    <mergeCell ref="I1:I2"/>
    <mergeCell ref="A2:G2"/>
  </mergeCells>
  <conditionalFormatting sqref="B3:C3">
    <cfRule type="duplicateValues" dxfId="129" priority="4" stopIfTrue="1"/>
  </conditionalFormatting>
  <conditionalFormatting sqref="B5:C5">
    <cfRule type="duplicateValues" dxfId="128" priority="4085" stopIfTrue="1"/>
  </conditionalFormatting>
  <conditionalFormatting sqref="B5:C6">
    <cfRule type="duplicateValues" dxfId="127" priority="4086" stopIfTrue="1"/>
    <cfRule type="duplicateValues" dxfId="126" priority="4087" stopIfTrue="1"/>
    <cfRule type="duplicateValues" dxfId="125" priority="4088" stopIfTrue="1"/>
  </conditionalFormatting>
  <conditionalFormatting sqref="B6:C8">
    <cfRule type="duplicateValues" dxfId="124" priority="2321" stopIfTrue="1"/>
  </conditionalFormatting>
  <conditionalFormatting sqref="B6:C10 B1:C2 B4 B11 B12:C65508">
    <cfRule type="expression" dxfId="123" priority="6" stopIfTrue="1">
      <formula>AND(COUNTIF($B$1:$C$2, B1)+COUNTIF($B$4:$C$4, B1)+COUNTIF($B$6:$C$65508, B1)&gt;1,NOT(ISBLANK(B1)))</formula>
    </cfRule>
  </conditionalFormatting>
  <conditionalFormatting sqref="C4">
    <cfRule type="duplicateValues" dxfId="122" priority="1"/>
    <cfRule type="duplicateValues" dxfId="121" priority="2"/>
    <cfRule type="expression" dxfId="120" priority="4096" stopIfTrue="1">
      <formula>AND(COUNTIF($B$1:$C$2, C4)+COUNTIF($B$4:$C$4, C4)+COUNTIF($B$6:$C$65495, C4)&gt;1,NOT(ISBLANK(C4)))</formula>
    </cfRule>
  </conditionalFormatting>
  <conditionalFormatting sqref="C6">
    <cfRule type="duplicateValues" dxfId="119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20"/>
  <sheetViews>
    <sheetView zoomScaleNormal="100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0.453125" style="3" customWidth="1"/>
    <col min="4" max="4" width="10.26953125" style="2" bestFit="1" customWidth="1"/>
    <col min="5" max="5" width="62.54296875" style="10" customWidth="1"/>
    <col min="6" max="6" width="7.7265625" style="2" customWidth="1"/>
    <col min="7" max="7" width="8" style="2" bestFit="1" customWidth="1"/>
    <col min="8" max="8" width="1" style="2" customWidth="1"/>
    <col min="9" max="16" width="6.7265625" style="12" customWidth="1"/>
    <col min="17" max="17" width="1" style="3" customWidth="1"/>
    <col min="18" max="16384" width="9.1796875" style="3"/>
  </cols>
  <sheetData>
    <row r="1" spans="1:17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56" t="s">
        <v>176</v>
      </c>
      <c r="M1" s="56" t="s">
        <v>134</v>
      </c>
      <c r="N1" s="56" t="s">
        <v>119</v>
      </c>
      <c r="O1" s="56" t="s">
        <v>98</v>
      </c>
      <c r="P1" s="56" t="s">
        <v>10</v>
      </c>
      <c r="Q1" s="45"/>
    </row>
    <row r="2" spans="1:17" s="4" customFormat="1" ht="96.75" customHeight="1">
      <c r="A2" s="50" t="s">
        <v>346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57"/>
      <c r="O2" s="57"/>
      <c r="P2" s="57"/>
      <c r="Q2" s="46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45844</v>
      </c>
      <c r="L3" s="19">
        <v>45823</v>
      </c>
      <c r="M3" s="19">
        <v>45760</v>
      </c>
      <c r="N3" s="19">
        <v>45753</v>
      </c>
      <c r="O3" s="19">
        <v>45704</v>
      </c>
      <c r="P3" s="19">
        <v>45697</v>
      </c>
      <c r="Q3" s="33"/>
    </row>
    <row r="4" spans="1:17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21" t="s">
        <v>11</v>
      </c>
      <c r="M4" s="21" t="s">
        <v>11</v>
      </c>
      <c r="N4" s="21" t="s">
        <v>120</v>
      </c>
      <c r="O4" s="21" t="s">
        <v>11</v>
      </c>
      <c r="P4" s="21" t="s">
        <v>11</v>
      </c>
      <c r="Q4" s="34"/>
    </row>
    <row r="5" spans="1:17" s="11" customFormat="1" ht="18" customHeight="1">
      <c r="A5" s="1">
        <v>1</v>
      </c>
      <c r="B5" s="1">
        <v>58143</v>
      </c>
      <c r="C5" s="5" t="s">
        <v>114</v>
      </c>
      <c r="D5" s="1" t="s">
        <v>96</v>
      </c>
      <c r="E5" s="6" t="s">
        <v>111</v>
      </c>
      <c r="F5" s="1" t="s">
        <v>112</v>
      </c>
      <c r="G5" s="1">
        <f t="shared" ref="G5:G16" si="0">SUM(I5:P5)</f>
        <v>420</v>
      </c>
      <c r="H5" s="30"/>
      <c r="I5" s="7"/>
      <c r="J5" s="7">
        <v>300</v>
      </c>
      <c r="K5" s="7">
        <v>30</v>
      </c>
      <c r="L5" s="7">
        <v>30</v>
      </c>
      <c r="M5" s="7"/>
      <c r="N5" s="7"/>
      <c r="O5" s="7">
        <v>60</v>
      </c>
      <c r="P5" s="7"/>
      <c r="Q5" s="35"/>
    </row>
    <row r="6" spans="1:17" s="11" customFormat="1" ht="18" customHeight="1">
      <c r="A6" s="1">
        <v>2</v>
      </c>
      <c r="B6" s="1">
        <v>60379</v>
      </c>
      <c r="C6" s="5" t="s">
        <v>95</v>
      </c>
      <c r="D6" s="1" t="s">
        <v>96</v>
      </c>
      <c r="E6" s="6" t="s">
        <v>8</v>
      </c>
      <c r="F6" s="1" t="s">
        <v>9</v>
      </c>
      <c r="G6" s="1">
        <f t="shared" si="0"/>
        <v>390</v>
      </c>
      <c r="H6" s="30"/>
      <c r="I6" s="7"/>
      <c r="J6" s="7">
        <v>250</v>
      </c>
      <c r="K6" s="7"/>
      <c r="L6" s="7"/>
      <c r="M6" s="7"/>
      <c r="N6" s="7">
        <v>55</v>
      </c>
      <c r="O6" s="7">
        <v>55</v>
      </c>
      <c r="P6" s="7">
        <v>30</v>
      </c>
      <c r="Q6" s="35"/>
    </row>
    <row r="7" spans="1:17" s="11" customFormat="1" ht="18" customHeight="1">
      <c r="A7" s="1">
        <v>3</v>
      </c>
      <c r="B7" s="1">
        <v>49108</v>
      </c>
      <c r="C7" s="5" t="s">
        <v>116</v>
      </c>
      <c r="D7" s="1" t="s">
        <v>96</v>
      </c>
      <c r="E7" s="6" t="s">
        <v>117</v>
      </c>
      <c r="F7" s="1" t="s">
        <v>20</v>
      </c>
      <c r="G7" s="1">
        <f t="shared" si="0"/>
        <v>210</v>
      </c>
      <c r="H7" s="30"/>
      <c r="I7" s="7"/>
      <c r="J7" s="7">
        <v>140</v>
      </c>
      <c r="K7" s="7"/>
      <c r="L7" s="7"/>
      <c r="M7" s="7">
        <v>40</v>
      </c>
      <c r="N7" s="7"/>
      <c r="O7" s="7">
        <v>30</v>
      </c>
      <c r="P7" s="7"/>
      <c r="Q7" s="35"/>
    </row>
    <row r="8" spans="1:17" s="11" customFormat="1" ht="18" customHeight="1">
      <c r="A8" s="1">
        <v>4</v>
      </c>
      <c r="B8" s="1">
        <v>65612</v>
      </c>
      <c r="C8" s="5" t="s">
        <v>246</v>
      </c>
      <c r="D8" s="1" t="s">
        <v>96</v>
      </c>
      <c r="E8" s="6" t="s">
        <v>117</v>
      </c>
      <c r="F8" s="1" t="s">
        <v>20</v>
      </c>
      <c r="G8" s="1">
        <f t="shared" si="0"/>
        <v>200</v>
      </c>
      <c r="H8" s="30"/>
      <c r="I8" s="7"/>
      <c r="J8" s="7">
        <v>200</v>
      </c>
      <c r="K8" s="7"/>
      <c r="L8" s="7"/>
      <c r="M8" s="7"/>
      <c r="N8" s="7"/>
      <c r="O8" s="7"/>
      <c r="P8" s="7"/>
      <c r="Q8" s="35"/>
    </row>
    <row r="9" spans="1:17" s="11" customFormat="1" ht="18" customHeight="1">
      <c r="A9" s="1">
        <v>5</v>
      </c>
      <c r="B9" s="1">
        <v>61874</v>
      </c>
      <c r="C9" s="5" t="s">
        <v>247</v>
      </c>
      <c r="D9" s="1" t="s">
        <v>96</v>
      </c>
      <c r="E9" s="6" t="s">
        <v>117</v>
      </c>
      <c r="F9" s="1" t="s">
        <v>20</v>
      </c>
      <c r="G9" s="1">
        <f t="shared" si="0"/>
        <v>180</v>
      </c>
      <c r="H9" s="30"/>
      <c r="I9" s="7"/>
      <c r="J9" s="7">
        <v>180</v>
      </c>
      <c r="K9" s="7"/>
      <c r="L9" s="7"/>
      <c r="M9" s="7"/>
      <c r="N9" s="7"/>
      <c r="O9" s="7"/>
      <c r="P9" s="7"/>
      <c r="Q9" s="35"/>
    </row>
    <row r="10" spans="1:17" s="11" customFormat="1" ht="18" customHeight="1">
      <c r="A10" s="1">
        <v>6</v>
      </c>
      <c r="B10" s="1">
        <v>65722</v>
      </c>
      <c r="C10" s="5" t="s">
        <v>248</v>
      </c>
      <c r="D10" s="1" t="s">
        <v>96</v>
      </c>
      <c r="E10" s="6" t="s">
        <v>117</v>
      </c>
      <c r="F10" s="1" t="s">
        <v>20</v>
      </c>
      <c r="G10" s="1">
        <f t="shared" si="0"/>
        <v>160</v>
      </c>
      <c r="H10" s="30"/>
      <c r="I10" s="7"/>
      <c r="J10" s="7">
        <v>160</v>
      </c>
      <c r="K10" s="7"/>
      <c r="L10" s="7"/>
      <c r="M10" s="7"/>
      <c r="N10" s="7"/>
      <c r="O10" s="7"/>
      <c r="P10" s="7"/>
      <c r="Q10" s="35"/>
    </row>
    <row r="11" spans="1:17" s="11" customFormat="1" ht="18" customHeight="1">
      <c r="A11" s="1">
        <v>7</v>
      </c>
      <c r="B11" s="1">
        <v>63498</v>
      </c>
      <c r="C11" s="5" t="s">
        <v>249</v>
      </c>
      <c r="D11" s="1" t="s">
        <v>96</v>
      </c>
      <c r="E11" s="6" t="s">
        <v>8</v>
      </c>
      <c r="F11" s="1" t="s">
        <v>122</v>
      </c>
      <c r="G11" s="1">
        <f t="shared" si="0"/>
        <v>130</v>
      </c>
      <c r="H11" s="30"/>
      <c r="I11" s="7"/>
      <c r="J11" s="7">
        <v>130</v>
      </c>
      <c r="K11" s="7"/>
      <c r="L11" s="7"/>
      <c r="M11" s="7"/>
      <c r="N11" s="7"/>
      <c r="O11" s="7"/>
      <c r="P11" s="7"/>
      <c r="Q11" s="35"/>
    </row>
    <row r="12" spans="1:17" s="11" customFormat="1" ht="18" customHeight="1">
      <c r="A12" s="1">
        <v>8</v>
      </c>
      <c r="B12" s="1">
        <v>52215</v>
      </c>
      <c r="C12" s="5" t="s">
        <v>250</v>
      </c>
      <c r="D12" s="1" t="s">
        <v>96</v>
      </c>
      <c r="E12" s="6" t="s">
        <v>8</v>
      </c>
      <c r="F12" s="1" t="s">
        <v>122</v>
      </c>
      <c r="G12" s="1">
        <f t="shared" si="0"/>
        <v>120</v>
      </c>
      <c r="H12" s="30"/>
      <c r="I12" s="7"/>
      <c r="J12" s="7">
        <v>120</v>
      </c>
      <c r="K12" s="7"/>
      <c r="L12" s="7"/>
      <c r="M12" s="7"/>
      <c r="N12" s="7"/>
      <c r="O12" s="7"/>
      <c r="P12" s="7"/>
      <c r="Q12" s="35"/>
    </row>
    <row r="13" spans="1:17" s="11" customFormat="1" ht="18" customHeight="1">
      <c r="A13" s="1">
        <v>9</v>
      </c>
      <c r="B13" s="1">
        <v>66175</v>
      </c>
      <c r="C13" s="5" t="s">
        <v>251</v>
      </c>
      <c r="D13" s="1" t="s">
        <v>96</v>
      </c>
      <c r="E13" s="6" t="s">
        <v>8</v>
      </c>
      <c r="F13" s="1" t="s">
        <v>122</v>
      </c>
      <c r="G13" s="1">
        <f t="shared" si="0"/>
        <v>110</v>
      </c>
      <c r="H13" s="30"/>
      <c r="I13" s="7"/>
      <c r="J13" s="7">
        <v>110</v>
      </c>
      <c r="K13" s="7"/>
      <c r="L13" s="7"/>
      <c r="M13" s="7"/>
      <c r="N13" s="7"/>
      <c r="O13" s="7"/>
      <c r="P13" s="7"/>
      <c r="Q13" s="35"/>
    </row>
    <row r="14" spans="1:17" s="11" customFormat="1" ht="18" customHeight="1">
      <c r="A14" s="1">
        <v>10</v>
      </c>
      <c r="B14" s="1">
        <v>65659</v>
      </c>
      <c r="C14" s="5" t="s">
        <v>252</v>
      </c>
      <c r="D14" s="1" t="s">
        <v>96</v>
      </c>
      <c r="E14" s="6" t="s">
        <v>253</v>
      </c>
      <c r="F14" s="1" t="s">
        <v>20</v>
      </c>
      <c r="G14" s="1">
        <f t="shared" si="0"/>
        <v>100</v>
      </c>
      <c r="H14" s="30"/>
      <c r="I14" s="7"/>
      <c r="J14" s="7">
        <v>100</v>
      </c>
      <c r="K14" s="7"/>
      <c r="L14" s="7"/>
      <c r="M14" s="7"/>
      <c r="N14" s="7"/>
      <c r="O14" s="7"/>
      <c r="P14" s="7"/>
      <c r="Q14" s="35"/>
    </row>
    <row r="15" spans="1:17" s="11" customFormat="1" ht="18" customHeight="1">
      <c r="A15" s="1">
        <v>11</v>
      </c>
      <c r="B15" s="1">
        <v>63552</v>
      </c>
      <c r="C15" s="5" t="s">
        <v>97</v>
      </c>
      <c r="D15" s="1" t="s">
        <v>96</v>
      </c>
      <c r="E15" s="6" t="s">
        <v>8</v>
      </c>
      <c r="F15" s="1" t="s">
        <v>9</v>
      </c>
      <c r="G15" s="1">
        <f t="shared" si="0"/>
        <v>95</v>
      </c>
      <c r="H15" s="30"/>
      <c r="I15" s="7"/>
      <c r="J15" s="7"/>
      <c r="K15" s="7"/>
      <c r="L15" s="7">
        <f>45/2</f>
        <v>22.5</v>
      </c>
      <c r="M15" s="7"/>
      <c r="N15" s="7">
        <f>95/2</f>
        <v>47.5</v>
      </c>
      <c r="O15" s="7"/>
      <c r="P15" s="7">
        <v>25</v>
      </c>
      <c r="Q15" s="35"/>
    </row>
    <row r="16" spans="1:17" s="11" customFormat="1" ht="18" customHeight="1">
      <c r="A16" s="1">
        <v>12</v>
      </c>
      <c r="B16" s="1">
        <v>62064</v>
      </c>
      <c r="C16" s="5" t="s">
        <v>115</v>
      </c>
      <c r="D16" s="1" t="s">
        <v>96</v>
      </c>
      <c r="E16" s="6" t="s">
        <v>19</v>
      </c>
      <c r="F16" s="1" t="s">
        <v>20</v>
      </c>
      <c r="G16" s="1">
        <f t="shared" si="0"/>
        <v>85</v>
      </c>
      <c r="H16" s="30"/>
      <c r="I16" s="7"/>
      <c r="J16" s="7"/>
      <c r="K16" s="7"/>
      <c r="L16" s="7"/>
      <c r="M16" s="7">
        <v>45</v>
      </c>
      <c r="N16" s="7"/>
      <c r="O16" s="7">
        <v>40</v>
      </c>
      <c r="P16" s="7"/>
      <c r="Q16" s="35"/>
    </row>
    <row r="17" spans="1:17" s="11" customFormat="1" ht="18" customHeight="1">
      <c r="A17" s="1">
        <v>13</v>
      </c>
      <c r="B17" s="1">
        <v>66118</v>
      </c>
      <c r="C17" s="22" t="s">
        <v>338</v>
      </c>
      <c r="D17" s="1" t="s">
        <v>96</v>
      </c>
      <c r="E17" s="6" t="s">
        <v>8</v>
      </c>
      <c r="F17" s="1" t="s">
        <v>144</v>
      </c>
      <c r="G17" s="1">
        <v>27.5</v>
      </c>
      <c r="H17" s="27"/>
      <c r="I17" s="7"/>
      <c r="J17" s="7"/>
      <c r="K17" s="7">
        <v>27.5</v>
      </c>
      <c r="L17" s="7"/>
      <c r="M17" s="7"/>
      <c r="N17" s="7"/>
      <c r="O17" s="7"/>
      <c r="P17" s="7"/>
      <c r="Q17" s="35"/>
    </row>
    <row r="18" spans="1:17" ht="18" customHeight="1">
      <c r="A18" s="1">
        <v>14</v>
      </c>
      <c r="B18" s="1">
        <v>66167</v>
      </c>
      <c r="C18" s="22" t="s">
        <v>339</v>
      </c>
      <c r="D18" s="1" t="s">
        <v>96</v>
      </c>
      <c r="E18" s="6" t="s">
        <v>8</v>
      </c>
      <c r="F18" s="1" t="s">
        <v>144</v>
      </c>
      <c r="G18" s="1">
        <v>25</v>
      </c>
      <c r="H18" s="27"/>
      <c r="I18" s="7"/>
      <c r="J18" s="7"/>
      <c r="K18" s="7">
        <v>25</v>
      </c>
      <c r="L18" s="7"/>
      <c r="M18" s="7"/>
      <c r="N18" s="7"/>
      <c r="O18" s="7"/>
      <c r="P18" s="7"/>
      <c r="Q18" s="33"/>
    </row>
    <row r="19" spans="1:17" ht="7" customHeight="1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36"/>
    </row>
    <row r="20" spans="1:17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</row>
  </sheetData>
  <sheetProtection algorithmName="SHA-512" hashValue="x/dJTjFR7IXoTgX0Z5yU0PR8qvSfg9GMX1zGYyEJVDDchd7stBHSMPVAKaVtbqBg4fHehq7XgKKKVR5aCpCAAg==" saltValue="OpoVTog2an3ShqqGrmLdeg==" spinCount="100000" sheet="1" selectLockedCells="1" selectUnlockedCells="1"/>
  <sortState xmlns:xlrd2="http://schemas.microsoft.com/office/spreadsheetml/2017/richdata2" ref="A5:P18">
    <sortCondition descending="1" ref="G5:G18"/>
  </sortState>
  <mergeCells count="10">
    <mergeCell ref="A1:G1"/>
    <mergeCell ref="N1:N2"/>
    <mergeCell ref="P1:P2"/>
    <mergeCell ref="A2:G2"/>
    <mergeCell ref="O1:O2"/>
    <mergeCell ref="M1:M2"/>
    <mergeCell ref="I1:I2"/>
    <mergeCell ref="L1:L2"/>
    <mergeCell ref="K1:K2"/>
    <mergeCell ref="J1:J2"/>
  </mergeCells>
  <conditionalFormatting sqref="B2:C2">
    <cfRule type="expression" dxfId="118" priority="4219" stopIfTrue="1">
      <formula>AND(COUNTIF($B$1:$C$2, B2)+COUNTIF($B$4:$C$4, B2)+COUNTIF($B$6:$C$65516, B2)&gt;1,NOT(ISBLANK(B2)))</formula>
    </cfRule>
  </conditionalFormatting>
  <conditionalFormatting sqref="B3:C3">
    <cfRule type="duplicateValues" dxfId="117" priority="7" stopIfTrue="1"/>
  </conditionalFormatting>
  <conditionalFormatting sqref="B5:C16">
    <cfRule type="duplicateValues" dxfId="116" priority="4220" stopIfTrue="1"/>
  </conditionalFormatting>
  <conditionalFormatting sqref="B5:C18">
    <cfRule type="duplicateValues" dxfId="115" priority="4222" stopIfTrue="1"/>
    <cfRule type="duplicateValues" dxfId="114" priority="4223" stopIfTrue="1"/>
    <cfRule type="duplicateValues" dxfId="113" priority="4224" stopIfTrue="1"/>
  </conditionalFormatting>
  <conditionalFormatting sqref="B17:C17">
    <cfRule type="duplicateValues" dxfId="112" priority="1" stopIfTrue="1"/>
    <cfRule type="expression" dxfId="111" priority="2" stopIfTrue="1">
      <formula>AND(COUNTIF($B$1:$C$2, B17)+COUNTIF($B$4:$C$4, B17)+COUNTIF($B$18:$C$65500, B17)&gt;1,NOT(ISBLANK(B17)))</formula>
    </cfRule>
  </conditionalFormatting>
  <conditionalFormatting sqref="B18:C20">
    <cfRule type="duplicateValues" dxfId="110" priority="2244" stopIfTrue="1"/>
  </conditionalFormatting>
  <conditionalFormatting sqref="B18:C65500 B1:C1 B4">
    <cfRule type="expression" dxfId="109" priority="2245" stopIfTrue="1">
      <formula>AND(COUNTIF($B$1:$C$2, B1)+COUNTIF($B$4:$C$4, B1)+COUNTIF($B$18:$C$65500, B1)&gt;1,NOT(ISBLANK(B1)))</formula>
    </cfRule>
  </conditionalFormatting>
  <conditionalFormatting sqref="C4">
    <cfRule type="duplicateValues" dxfId="108" priority="4230"/>
    <cfRule type="duplicateValues" dxfId="107" priority="4231"/>
    <cfRule type="expression" dxfId="106" priority="4232" stopIfTrue="1">
      <formula>AND(COUNTIF($B$1:$C$2, C4)+COUNTIF($B$4:$C$4, C4)+COUNTIF($B$7:$C$65500, C4)&gt;1,NOT(ISBLANK(C4)))</formula>
    </cfRule>
  </conditionalFormatting>
  <conditionalFormatting sqref="C17:C18">
    <cfRule type="duplicateValues" dxfId="105" priority="224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50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" style="3" bestFit="1" customWidth="1"/>
    <col min="4" max="4" width="8.453125" style="2" bestFit="1" customWidth="1"/>
    <col min="5" max="5" width="62.7265625" style="10" bestFit="1" customWidth="1"/>
    <col min="6" max="6" width="7.7265625" style="2" customWidth="1"/>
    <col min="7" max="7" width="8" style="2" bestFit="1" customWidth="1"/>
    <col min="8" max="8" width="1" style="2" customWidth="1"/>
    <col min="9" max="17" width="6.7265625" style="12" customWidth="1"/>
    <col min="18" max="18" width="1" style="3" customWidth="1"/>
    <col min="19" max="16384" width="9.1796875" style="3"/>
  </cols>
  <sheetData>
    <row r="1" spans="1:18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56" t="s">
        <v>176</v>
      </c>
      <c r="M1" s="56" t="s">
        <v>145</v>
      </c>
      <c r="N1" s="56" t="s">
        <v>134</v>
      </c>
      <c r="O1" s="56" t="s">
        <v>119</v>
      </c>
      <c r="P1" s="56" t="s">
        <v>98</v>
      </c>
      <c r="Q1" s="56" t="s">
        <v>10</v>
      </c>
      <c r="R1" s="26"/>
    </row>
    <row r="2" spans="1:18" s="4" customFormat="1" ht="96.75" customHeight="1">
      <c r="A2" s="50" t="s">
        <v>347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57"/>
      <c r="O2" s="57"/>
      <c r="P2" s="57"/>
      <c r="Q2" s="57"/>
      <c r="R2" s="33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45844</v>
      </c>
      <c r="L3" s="19">
        <v>45823</v>
      </c>
      <c r="M3" s="19">
        <v>45809</v>
      </c>
      <c r="N3" s="19">
        <v>45760</v>
      </c>
      <c r="O3" s="19">
        <v>45753</v>
      </c>
      <c r="P3" s="19">
        <v>45704</v>
      </c>
      <c r="Q3" s="19">
        <v>45697</v>
      </c>
      <c r="R3" s="33"/>
    </row>
    <row r="4" spans="1:18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21" t="s">
        <v>11</v>
      </c>
      <c r="M4" s="21" t="s">
        <v>146</v>
      </c>
      <c r="N4" s="21" t="s">
        <v>11</v>
      </c>
      <c r="O4" s="21" t="s">
        <v>120</v>
      </c>
      <c r="P4" s="21" t="s">
        <v>11</v>
      </c>
      <c r="Q4" s="21" t="s">
        <v>11</v>
      </c>
      <c r="R4" s="34"/>
    </row>
    <row r="5" spans="1:18" s="11" customFormat="1" ht="18" customHeight="1">
      <c r="A5" s="1">
        <v>1</v>
      </c>
      <c r="B5" s="1">
        <v>22694</v>
      </c>
      <c r="C5" s="5" t="s">
        <v>51</v>
      </c>
      <c r="D5" s="1" t="s">
        <v>48</v>
      </c>
      <c r="E5" s="6" t="s">
        <v>8</v>
      </c>
      <c r="F5" s="1" t="s">
        <v>9</v>
      </c>
      <c r="G5" s="1">
        <f t="shared" ref="G5:G47" si="0">SUM(I5:Q5)</f>
        <v>350</v>
      </c>
      <c r="H5" s="30"/>
      <c r="I5" s="7"/>
      <c r="J5" s="7">
        <v>130</v>
      </c>
      <c r="K5" s="7"/>
      <c r="L5" s="7">
        <v>60</v>
      </c>
      <c r="M5" s="7"/>
      <c r="N5" s="7"/>
      <c r="O5" s="7">
        <v>110</v>
      </c>
      <c r="P5" s="7"/>
      <c r="Q5" s="7">
        <v>50</v>
      </c>
      <c r="R5" s="31"/>
    </row>
    <row r="6" spans="1:18" s="11" customFormat="1" ht="18" customHeight="1">
      <c r="A6" s="1">
        <v>2</v>
      </c>
      <c r="B6" s="1">
        <v>27809</v>
      </c>
      <c r="C6" s="5" t="s">
        <v>47</v>
      </c>
      <c r="D6" s="1" t="s">
        <v>48</v>
      </c>
      <c r="E6" s="6" t="s">
        <v>8</v>
      </c>
      <c r="F6" s="1" t="s">
        <v>9</v>
      </c>
      <c r="G6" s="1">
        <f t="shared" si="0"/>
        <v>340</v>
      </c>
      <c r="H6" s="30"/>
      <c r="I6" s="7"/>
      <c r="J6" s="7">
        <v>140</v>
      </c>
      <c r="K6" s="7"/>
      <c r="L6" s="7">
        <v>45</v>
      </c>
      <c r="M6" s="7"/>
      <c r="N6" s="7"/>
      <c r="O6" s="7">
        <v>95</v>
      </c>
      <c r="P6" s="7"/>
      <c r="Q6" s="7">
        <v>60</v>
      </c>
      <c r="R6" s="35"/>
    </row>
    <row r="7" spans="1:18" s="11" customFormat="1" ht="18" customHeight="1">
      <c r="A7" s="1">
        <v>3</v>
      </c>
      <c r="B7" s="1">
        <v>45754</v>
      </c>
      <c r="C7" s="5" t="s">
        <v>102</v>
      </c>
      <c r="D7" s="1" t="s">
        <v>48</v>
      </c>
      <c r="E7" s="6" t="s">
        <v>37</v>
      </c>
      <c r="F7" s="1" t="s">
        <v>20</v>
      </c>
      <c r="G7" s="1">
        <f t="shared" si="0"/>
        <v>325</v>
      </c>
      <c r="H7" s="30"/>
      <c r="I7" s="7"/>
      <c r="J7" s="7">
        <v>160</v>
      </c>
      <c r="K7" s="7"/>
      <c r="L7" s="7">
        <v>50</v>
      </c>
      <c r="M7" s="7"/>
      <c r="N7" s="7">
        <v>55</v>
      </c>
      <c r="O7" s="7"/>
      <c r="P7" s="7">
        <v>60</v>
      </c>
      <c r="Q7" s="7"/>
      <c r="R7" s="35"/>
    </row>
    <row r="8" spans="1:18" s="11" customFormat="1" ht="18" customHeight="1">
      <c r="A8" s="1">
        <v>4</v>
      </c>
      <c r="B8" s="1">
        <v>32326</v>
      </c>
      <c r="C8" s="5" t="s">
        <v>297</v>
      </c>
      <c r="D8" s="1" t="s">
        <v>48</v>
      </c>
      <c r="E8" s="6" t="s">
        <v>109</v>
      </c>
      <c r="F8" s="1" t="s">
        <v>20</v>
      </c>
      <c r="G8" s="1">
        <f t="shared" si="0"/>
        <v>300</v>
      </c>
      <c r="H8" s="30"/>
      <c r="I8" s="7"/>
      <c r="J8" s="7">
        <v>300</v>
      </c>
      <c r="K8" s="7"/>
      <c r="L8" s="7"/>
      <c r="M8" s="7"/>
      <c r="N8" s="7"/>
      <c r="O8" s="7"/>
      <c r="P8" s="7"/>
      <c r="Q8" s="7"/>
      <c r="R8" s="31"/>
    </row>
    <row r="9" spans="1:18" s="11" customFormat="1" ht="18" customHeight="1">
      <c r="A9" s="1">
        <v>5</v>
      </c>
      <c r="B9" s="1">
        <v>15129</v>
      </c>
      <c r="C9" s="5" t="s">
        <v>63</v>
      </c>
      <c r="D9" s="1" t="s">
        <v>48</v>
      </c>
      <c r="E9" s="6" t="s">
        <v>42</v>
      </c>
      <c r="F9" s="1" t="s">
        <v>20</v>
      </c>
      <c r="G9" s="1">
        <f t="shared" si="0"/>
        <v>251</v>
      </c>
      <c r="H9" s="30"/>
      <c r="I9" s="7"/>
      <c r="J9" s="7">
        <v>75</v>
      </c>
      <c r="K9" s="7"/>
      <c r="L9" s="7">
        <v>20</v>
      </c>
      <c r="M9" s="7"/>
      <c r="N9" s="7">
        <v>45</v>
      </c>
      <c r="O9" s="7">
        <v>90</v>
      </c>
      <c r="P9" s="7">
        <v>20</v>
      </c>
      <c r="Q9" s="7">
        <v>1</v>
      </c>
      <c r="R9" s="35"/>
    </row>
    <row r="10" spans="1:18" s="11" customFormat="1" ht="18" customHeight="1">
      <c r="A10" s="1">
        <v>6</v>
      </c>
      <c r="B10" s="1">
        <v>24590</v>
      </c>
      <c r="C10" s="5" t="s">
        <v>298</v>
      </c>
      <c r="D10" s="1" t="s">
        <v>48</v>
      </c>
      <c r="E10" s="6" t="s">
        <v>262</v>
      </c>
      <c r="F10" s="1" t="s">
        <v>20</v>
      </c>
      <c r="G10" s="1">
        <f t="shared" si="0"/>
        <v>250</v>
      </c>
      <c r="H10" s="30"/>
      <c r="I10" s="7"/>
      <c r="J10" s="7">
        <v>250</v>
      </c>
      <c r="K10" s="7"/>
      <c r="L10" s="7"/>
      <c r="M10" s="7"/>
      <c r="N10" s="7"/>
      <c r="O10" s="7"/>
      <c r="P10" s="7"/>
      <c r="Q10" s="7"/>
      <c r="R10" s="35"/>
    </row>
    <row r="11" spans="1:18" s="11" customFormat="1" ht="18" customHeight="1">
      <c r="A11" s="1">
        <v>7</v>
      </c>
      <c r="B11" s="1">
        <v>42193</v>
      </c>
      <c r="C11" s="5" t="s">
        <v>299</v>
      </c>
      <c r="D11" s="1" t="s">
        <v>48</v>
      </c>
      <c r="E11" s="6" t="s">
        <v>262</v>
      </c>
      <c r="F11" s="1" t="s">
        <v>20</v>
      </c>
      <c r="G11" s="1">
        <f t="shared" si="0"/>
        <v>200</v>
      </c>
      <c r="H11" s="30"/>
      <c r="I11" s="7"/>
      <c r="J11" s="7">
        <v>200</v>
      </c>
      <c r="K11" s="7"/>
      <c r="L11" s="7"/>
      <c r="M11" s="7"/>
      <c r="N11" s="7"/>
      <c r="O11" s="7"/>
      <c r="P11" s="7"/>
      <c r="Q11" s="7"/>
      <c r="R11" s="35"/>
    </row>
    <row r="12" spans="1:18" s="11" customFormat="1" ht="18" customHeight="1">
      <c r="A12" s="1">
        <v>8</v>
      </c>
      <c r="B12" s="1">
        <v>35173</v>
      </c>
      <c r="C12" s="5" t="s">
        <v>300</v>
      </c>
      <c r="D12" s="1" t="s">
        <v>48</v>
      </c>
      <c r="E12" s="6" t="s">
        <v>8</v>
      </c>
      <c r="F12" s="1" t="s">
        <v>34</v>
      </c>
      <c r="G12" s="1">
        <f t="shared" si="0"/>
        <v>180</v>
      </c>
      <c r="H12" s="30"/>
      <c r="I12" s="7"/>
      <c r="J12" s="7">
        <v>180</v>
      </c>
      <c r="K12" s="7"/>
      <c r="L12" s="7"/>
      <c r="M12" s="7"/>
      <c r="N12" s="7"/>
      <c r="O12" s="7"/>
      <c r="P12" s="7"/>
      <c r="Q12" s="7"/>
      <c r="R12" s="35"/>
    </row>
    <row r="13" spans="1:18" s="11" customFormat="1" ht="18" customHeight="1">
      <c r="A13" s="1">
        <v>9</v>
      </c>
      <c r="B13" s="1">
        <v>55696</v>
      </c>
      <c r="C13" s="5" t="s">
        <v>57</v>
      </c>
      <c r="D13" s="1" t="s">
        <v>48</v>
      </c>
      <c r="E13" s="6" t="s">
        <v>58</v>
      </c>
      <c r="F13" s="1" t="s">
        <v>9</v>
      </c>
      <c r="G13" s="1">
        <f t="shared" si="0"/>
        <v>175</v>
      </c>
      <c r="H13" s="30"/>
      <c r="I13" s="7"/>
      <c r="J13" s="7">
        <v>55</v>
      </c>
      <c r="K13" s="7"/>
      <c r="L13" s="7">
        <v>30</v>
      </c>
      <c r="M13" s="7"/>
      <c r="N13" s="7"/>
      <c r="O13" s="7">
        <v>80</v>
      </c>
      <c r="P13" s="7"/>
      <c r="Q13" s="7">
        <v>10</v>
      </c>
      <c r="R13" s="35"/>
    </row>
    <row r="14" spans="1:18" s="11" customFormat="1" ht="18" customHeight="1">
      <c r="A14" s="1">
        <v>10</v>
      </c>
      <c r="B14" s="1">
        <v>61982</v>
      </c>
      <c r="C14" s="5" t="s">
        <v>56</v>
      </c>
      <c r="D14" s="1" t="s">
        <v>48</v>
      </c>
      <c r="E14" s="6" t="s">
        <v>8</v>
      </c>
      <c r="F14" s="1" t="s">
        <v>9</v>
      </c>
      <c r="G14" s="1">
        <f t="shared" si="0"/>
        <v>170</v>
      </c>
      <c r="H14" s="30"/>
      <c r="I14" s="7"/>
      <c r="J14" s="7">
        <v>95</v>
      </c>
      <c r="K14" s="7"/>
      <c r="L14" s="7">
        <v>5</v>
      </c>
      <c r="M14" s="7"/>
      <c r="N14" s="7">
        <v>30</v>
      </c>
      <c r="O14" s="7">
        <v>25</v>
      </c>
      <c r="P14" s="7"/>
      <c r="Q14" s="1">
        <v>15</v>
      </c>
      <c r="R14" s="35"/>
    </row>
    <row r="15" spans="1:18" s="11" customFormat="1" ht="18" customHeight="1">
      <c r="A15" s="1">
        <v>10</v>
      </c>
      <c r="B15" s="1">
        <v>27760</v>
      </c>
      <c r="C15" s="5" t="s">
        <v>49</v>
      </c>
      <c r="D15" s="1" t="s">
        <v>48</v>
      </c>
      <c r="E15" s="6" t="s">
        <v>50</v>
      </c>
      <c r="F15" s="1" t="s">
        <v>9</v>
      </c>
      <c r="G15" s="1">
        <f t="shared" si="0"/>
        <v>170</v>
      </c>
      <c r="H15" s="30"/>
      <c r="I15" s="7"/>
      <c r="J15" s="7">
        <v>100</v>
      </c>
      <c r="K15" s="7"/>
      <c r="L15" s="7">
        <v>15</v>
      </c>
      <c r="M15" s="7"/>
      <c r="N15" s="7"/>
      <c r="O15" s="7"/>
      <c r="P15" s="7"/>
      <c r="Q15" s="7">
        <v>55</v>
      </c>
      <c r="R15" s="35"/>
    </row>
    <row r="16" spans="1:18" s="11" customFormat="1" ht="18" customHeight="1">
      <c r="A16" s="1">
        <v>12</v>
      </c>
      <c r="B16" s="1">
        <v>47872</v>
      </c>
      <c r="C16" s="5" t="s">
        <v>182</v>
      </c>
      <c r="D16" s="1" t="s">
        <v>48</v>
      </c>
      <c r="E16" s="6" t="s">
        <v>42</v>
      </c>
      <c r="F16" s="1" t="s">
        <v>20</v>
      </c>
      <c r="G16" s="1">
        <f t="shared" si="0"/>
        <v>120</v>
      </c>
      <c r="H16" s="30"/>
      <c r="I16" s="7"/>
      <c r="J16" s="7">
        <v>80</v>
      </c>
      <c r="K16" s="7"/>
      <c r="L16" s="7">
        <v>40</v>
      </c>
      <c r="M16" s="7"/>
      <c r="N16" s="7"/>
      <c r="O16" s="7"/>
      <c r="P16" s="7"/>
      <c r="Q16" s="7"/>
      <c r="R16" s="35"/>
    </row>
    <row r="17" spans="1:18" s="11" customFormat="1" ht="18" customHeight="1">
      <c r="A17" s="1">
        <v>12</v>
      </c>
      <c r="B17" s="1">
        <v>46588</v>
      </c>
      <c r="C17" s="5" t="s">
        <v>301</v>
      </c>
      <c r="D17" s="1" t="s">
        <v>48</v>
      </c>
      <c r="E17" s="6" t="s">
        <v>8</v>
      </c>
      <c r="F17" s="1" t="s">
        <v>122</v>
      </c>
      <c r="G17" s="1">
        <f t="shared" si="0"/>
        <v>120</v>
      </c>
      <c r="H17" s="30"/>
      <c r="I17" s="7"/>
      <c r="J17" s="7">
        <v>120</v>
      </c>
      <c r="K17" s="7"/>
      <c r="L17" s="7"/>
      <c r="M17" s="7"/>
      <c r="N17" s="7"/>
      <c r="O17" s="7"/>
      <c r="P17" s="7"/>
      <c r="Q17" s="7"/>
      <c r="R17" s="35"/>
    </row>
    <row r="18" spans="1:18" s="11" customFormat="1" ht="18" customHeight="1">
      <c r="A18" s="1">
        <v>14</v>
      </c>
      <c r="B18" s="1">
        <v>41884</v>
      </c>
      <c r="C18" s="5" t="s">
        <v>302</v>
      </c>
      <c r="D18" s="1" t="s">
        <v>48</v>
      </c>
      <c r="E18" s="6" t="s">
        <v>8</v>
      </c>
      <c r="F18" s="1" t="s">
        <v>303</v>
      </c>
      <c r="G18" s="1">
        <f t="shared" si="0"/>
        <v>110</v>
      </c>
      <c r="H18" s="30"/>
      <c r="I18" s="7"/>
      <c r="J18" s="7">
        <v>110</v>
      </c>
      <c r="K18" s="7"/>
      <c r="L18" s="7"/>
      <c r="M18" s="7"/>
      <c r="N18" s="7"/>
      <c r="O18" s="7"/>
      <c r="P18" s="7"/>
      <c r="Q18" s="7"/>
      <c r="R18" s="35"/>
    </row>
    <row r="19" spans="1:18" s="11" customFormat="1" ht="18" customHeight="1">
      <c r="A19" s="1">
        <v>15</v>
      </c>
      <c r="B19" s="1">
        <v>49069</v>
      </c>
      <c r="C19" s="5" t="s">
        <v>304</v>
      </c>
      <c r="D19" s="1" t="s">
        <v>48</v>
      </c>
      <c r="E19" s="6" t="s">
        <v>305</v>
      </c>
      <c r="F19" s="1" t="s">
        <v>20</v>
      </c>
      <c r="G19" s="1">
        <f t="shared" si="0"/>
        <v>90</v>
      </c>
      <c r="H19" s="30"/>
      <c r="I19" s="7"/>
      <c r="J19" s="7">
        <v>90</v>
      </c>
      <c r="K19" s="7"/>
      <c r="L19" s="7"/>
      <c r="M19" s="7"/>
      <c r="N19" s="7"/>
      <c r="O19" s="7"/>
      <c r="P19" s="7"/>
      <c r="Q19" s="7"/>
      <c r="R19" s="35"/>
    </row>
    <row r="20" spans="1:18" s="11" customFormat="1" ht="18" customHeight="1">
      <c r="A20" s="1">
        <v>16</v>
      </c>
      <c r="B20" s="1">
        <v>59701</v>
      </c>
      <c r="C20" s="5" t="s">
        <v>306</v>
      </c>
      <c r="D20" s="1" t="s">
        <v>48</v>
      </c>
      <c r="E20" s="6" t="s">
        <v>262</v>
      </c>
      <c r="F20" s="1" t="s">
        <v>20</v>
      </c>
      <c r="G20" s="1">
        <f t="shared" si="0"/>
        <v>85</v>
      </c>
      <c r="H20" s="30"/>
      <c r="I20" s="7"/>
      <c r="J20" s="7">
        <v>85</v>
      </c>
      <c r="K20" s="7"/>
      <c r="L20" s="7"/>
      <c r="M20" s="7"/>
      <c r="N20" s="7"/>
      <c r="O20" s="7"/>
      <c r="P20" s="7"/>
      <c r="Q20" s="7"/>
      <c r="R20" s="35"/>
    </row>
    <row r="21" spans="1:18" s="11" customFormat="1" ht="18" customHeight="1">
      <c r="A21" s="1">
        <v>17</v>
      </c>
      <c r="B21" s="1">
        <v>63678</v>
      </c>
      <c r="C21" s="5" t="s">
        <v>124</v>
      </c>
      <c r="D21" s="1" t="s">
        <v>48</v>
      </c>
      <c r="E21" s="6" t="s">
        <v>8</v>
      </c>
      <c r="F21" s="1" t="s">
        <v>9</v>
      </c>
      <c r="G21" s="1">
        <f t="shared" si="0"/>
        <v>83</v>
      </c>
      <c r="H21" s="30"/>
      <c r="I21" s="7"/>
      <c r="J21" s="7">
        <v>10</v>
      </c>
      <c r="K21" s="7"/>
      <c r="L21" s="7">
        <v>8</v>
      </c>
      <c r="M21" s="7"/>
      <c r="N21" s="7"/>
      <c r="O21" s="7">
        <v>65</v>
      </c>
      <c r="P21" s="7"/>
      <c r="Q21" s="7"/>
      <c r="R21" s="35"/>
    </row>
    <row r="22" spans="1:18" s="11" customFormat="1" ht="18" customHeight="1">
      <c r="A22" s="1">
        <v>18</v>
      </c>
      <c r="B22" s="1">
        <v>55776</v>
      </c>
      <c r="C22" s="5" t="s">
        <v>62</v>
      </c>
      <c r="D22" s="1" t="s">
        <v>48</v>
      </c>
      <c r="E22" s="6" t="s">
        <v>58</v>
      </c>
      <c r="F22" s="1" t="s">
        <v>9</v>
      </c>
      <c r="G22" s="1">
        <f t="shared" si="0"/>
        <v>82</v>
      </c>
      <c r="H22" s="30"/>
      <c r="I22" s="7"/>
      <c r="J22" s="7">
        <v>20</v>
      </c>
      <c r="K22" s="7"/>
      <c r="L22" s="7"/>
      <c r="M22" s="7"/>
      <c r="N22" s="7"/>
      <c r="O22" s="7">
        <v>60</v>
      </c>
      <c r="P22" s="7"/>
      <c r="Q22" s="7">
        <v>2</v>
      </c>
      <c r="R22" s="35"/>
    </row>
    <row r="23" spans="1:18" s="11" customFormat="1" ht="18" customHeight="1">
      <c r="A23" s="1">
        <v>19</v>
      </c>
      <c r="B23" s="1">
        <v>27771</v>
      </c>
      <c r="C23" s="5" t="s">
        <v>123</v>
      </c>
      <c r="D23" s="1" t="s">
        <v>48</v>
      </c>
      <c r="E23" s="6" t="s">
        <v>8</v>
      </c>
      <c r="F23" s="1" t="s">
        <v>9</v>
      </c>
      <c r="G23" s="1">
        <f t="shared" si="0"/>
        <v>78</v>
      </c>
      <c r="H23" s="30"/>
      <c r="I23" s="7"/>
      <c r="J23" s="7">
        <v>8</v>
      </c>
      <c r="K23" s="7"/>
      <c r="L23" s="7"/>
      <c r="M23" s="7"/>
      <c r="N23" s="7"/>
      <c r="O23" s="7">
        <v>70</v>
      </c>
      <c r="P23" s="7"/>
      <c r="Q23" s="7"/>
      <c r="R23" s="35"/>
    </row>
    <row r="24" spans="1:18" s="11" customFormat="1" ht="18" customHeight="1">
      <c r="A24" s="1">
        <v>20</v>
      </c>
      <c r="B24" s="1">
        <v>25794</v>
      </c>
      <c r="C24" s="5" t="s">
        <v>307</v>
      </c>
      <c r="D24" s="1" t="s">
        <v>48</v>
      </c>
      <c r="E24" s="6" t="s">
        <v>239</v>
      </c>
      <c r="F24" s="1" t="s">
        <v>20</v>
      </c>
      <c r="G24" s="1">
        <f t="shared" si="0"/>
        <v>70</v>
      </c>
      <c r="H24" s="30"/>
      <c r="I24" s="7"/>
      <c r="J24" s="7">
        <v>70</v>
      </c>
      <c r="K24" s="7"/>
      <c r="L24" s="7"/>
      <c r="M24" s="7"/>
      <c r="N24" s="7"/>
      <c r="O24" s="7"/>
      <c r="P24" s="7"/>
      <c r="Q24" s="7"/>
      <c r="R24" s="35"/>
    </row>
    <row r="25" spans="1:18" s="11" customFormat="1" ht="18" customHeight="1">
      <c r="A25" s="1">
        <v>21</v>
      </c>
      <c r="B25" s="1">
        <v>32825</v>
      </c>
      <c r="C25" s="5" t="s">
        <v>308</v>
      </c>
      <c r="D25" s="1" t="s">
        <v>48</v>
      </c>
      <c r="E25" s="6" t="s">
        <v>8</v>
      </c>
      <c r="F25" s="1" t="s">
        <v>309</v>
      </c>
      <c r="G25" s="1">
        <f t="shared" si="0"/>
        <v>65</v>
      </c>
      <c r="H25" s="30"/>
      <c r="I25" s="7"/>
      <c r="J25" s="7">
        <v>65</v>
      </c>
      <c r="K25" s="7"/>
      <c r="L25" s="7"/>
      <c r="M25" s="7"/>
      <c r="N25" s="7"/>
      <c r="O25" s="7"/>
      <c r="P25" s="7"/>
      <c r="Q25" s="7"/>
      <c r="R25" s="35"/>
    </row>
    <row r="26" spans="1:18" s="11" customFormat="1" ht="18" customHeight="1">
      <c r="A26" s="1">
        <v>22</v>
      </c>
      <c r="B26" s="1">
        <v>36630</v>
      </c>
      <c r="C26" s="5" t="s">
        <v>60</v>
      </c>
      <c r="D26" s="1" t="s">
        <v>48</v>
      </c>
      <c r="E26" s="6" t="s">
        <v>8</v>
      </c>
      <c r="F26" s="1" t="s">
        <v>9</v>
      </c>
      <c r="G26" s="1">
        <f t="shared" si="0"/>
        <v>64</v>
      </c>
      <c r="H26" s="30"/>
      <c r="I26" s="7"/>
      <c r="J26" s="7"/>
      <c r="K26" s="7"/>
      <c r="L26" s="7"/>
      <c r="M26" s="7"/>
      <c r="N26" s="7"/>
      <c r="O26" s="7">
        <v>35</v>
      </c>
      <c r="P26" s="7">
        <v>25</v>
      </c>
      <c r="Q26" s="7">
        <v>4</v>
      </c>
      <c r="R26" s="35"/>
    </row>
    <row r="27" spans="1:18" s="11" customFormat="1" ht="18" customHeight="1">
      <c r="A27" s="1">
        <v>23</v>
      </c>
      <c r="B27" s="1">
        <v>38254</v>
      </c>
      <c r="C27" s="5" t="s">
        <v>227</v>
      </c>
      <c r="D27" s="1" t="s">
        <v>48</v>
      </c>
      <c r="E27" s="6" t="s">
        <v>8</v>
      </c>
      <c r="F27" s="1" t="s">
        <v>112</v>
      </c>
      <c r="G27" s="1">
        <f t="shared" si="0"/>
        <v>60</v>
      </c>
      <c r="H27" s="30"/>
      <c r="I27" s="7"/>
      <c r="J27" s="7"/>
      <c r="K27" s="7">
        <v>60</v>
      </c>
      <c r="L27" s="7"/>
      <c r="M27" s="7"/>
      <c r="N27" s="7"/>
      <c r="O27" s="7"/>
      <c r="P27" s="7"/>
      <c r="Q27" s="7"/>
      <c r="R27" s="35"/>
    </row>
    <row r="28" spans="1:18" s="11" customFormat="1" ht="18" customHeight="1">
      <c r="A28" s="1">
        <v>23</v>
      </c>
      <c r="B28" s="1">
        <v>32835</v>
      </c>
      <c r="C28" s="5" t="s">
        <v>310</v>
      </c>
      <c r="D28" s="1" t="s">
        <v>48</v>
      </c>
      <c r="E28" s="6" t="s">
        <v>8</v>
      </c>
      <c r="F28" s="1" t="s">
        <v>112</v>
      </c>
      <c r="G28" s="1">
        <f t="shared" si="0"/>
        <v>60</v>
      </c>
      <c r="H28" s="30"/>
      <c r="I28" s="7"/>
      <c r="J28" s="7">
        <v>60</v>
      </c>
      <c r="K28" s="7"/>
      <c r="L28" s="7"/>
      <c r="M28" s="7"/>
      <c r="N28" s="7"/>
      <c r="O28" s="7"/>
      <c r="P28" s="7"/>
      <c r="Q28" s="7"/>
      <c r="R28" s="35"/>
    </row>
    <row r="29" spans="1:18" s="11" customFormat="1" ht="18" customHeight="1">
      <c r="A29" s="1">
        <v>25</v>
      </c>
      <c r="B29" s="1">
        <v>31619</v>
      </c>
      <c r="C29" s="5" t="s">
        <v>181</v>
      </c>
      <c r="D29" s="1" t="s">
        <v>48</v>
      </c>
      <c r="E29" s="6" t="s">
        <v>8</v>
      </c>
      <c r="F29" s="1" t="s">
        <v>9</v>
      </c>
      <c r="G29" s="1">
        <f t="shared" si="0"/>
        <v>55</v>
      </c>
      <c r="H29" s="30"/>
      <c r="I29" s="7"/>
      <c r="J29" s="7"/>
      <c r="K29" s="7"/>
      <c r="L29" s="7">
        <v>55</v>
      </c>
      <c r="M29" s="7"/>
      <c r="N29" s="7"/>
      <c r="O29" s="7"/>
      <c r="P29" s="7"/>
      <c r="Q29" s="7"/>
      <c r="R29" s="35"/>
    </row>
    <row r="30" spans="1:18" s="11" customFormat="1" ht="18" customHeight="1">
      <c r="A30" s="1">
        <v>25</v>
      </c>
      <c r="B30" s="1">
        <v>51822</v>
      </c>
      <c r="C30" s="5" t="s">
        <v>125</v>
      </c>
      <c r="D30" s="1" t="s">
        <v>48</v>
      </c>
      <c r="E30" s="6" t="s">
        <v>58</v>
      </c>
      <c r="F30" s="1" t="s">
        <v>9</v>
      </c>
      <c r="G30" s="1">
        <f t="shared" si="0"/>
        <v>55</v>
      </c>
      <c r="H30" s="30"/>
      <c r="I30" s="7"/>
      <c r="J30" s="7"/>
      <c r="K30" s="7"/>
      <c r="L30" s="7"/>
      <c r="M30" s="7"/>
      <c r="N30" s="7"/>
      <c r="O30" s="7">
        <v>55</v>
      </c>
      <c r="P30" s="7"/>
      <c r="Q30" s="7"/>
      <c r="R30" s="35"/>
    </row>
    <row r="31" spans="1:18" s="11" customFormat="1" ht="18" customHeight="1">
      <c r="A31" s="1">
        <v>25</v>
      </c>
      <c r="B31" s="1">
        <v>24155</v>
      </c>
      <c r="C31" s="5" t="s">
        <v>228</v>
      </c>
      <c r="D31" s="1" t="s">
        <v>48</v>
      </c>
      <c r="E31" s="6" t="s">
        <v>8</v>
      </c>
      <c r="F31" s="1" t="s">
        <v>144</v>
      </c>
      <c r="G31" s="1">
        <f t="shared" si="0"/>
        <v>55</v>
      </c>
      <c r="H31" s="30"/>
      <c r="I31" s="7"/>
      <c r="J31" s="7"/>
      <c r="K31" s="7">
        <v>55</v>
      </c>
      <c r="L31" s="7"/>
      <c r="M31" s="7"/>
      <c r="N31" s="7"/>
      <c r="O31" s="7"/>
      <c r="P31" s="7"/>
      <c r="Q31" s="7"/>
      <c r="R31" s="35"/>
    </row>
    <row r="32" spans="1:18" s="11" customFormat="1" ht="18" customHeight="1">
      <c r="A32" s="1">
        <v>28</v>
      </c>
      <c r="B32" s="1">
        <v>66168</v>
      </c>
      <c r="C32" s="5" t="s">
        <v>229</v>
      </c>
      <c r="D32" s="1" t="s">
        <v>48</v>
      </c>
      <c r="E32" s="6" t="s">
        <v>8</v>
      </c>
      <c r="F32" s="1" t="s">
        <v>144</v>
      </c>
      <c r="G32" s="1">
        <f t="shared" si="0"/>
        <v>50</v>
      </c>
      <c r="H32" s="30"/>
      <c r="I32" s="7"/>
      <c r="J32" s="7"/>
      <c r="K32" s="7">
        <v>50</v>
      </c>
      <c r="L32" s="7"/>
      <c r="M32" s="7"/>
      <c r="N32" s="7"/>
      <c r="O32" s="7"/>
      <c r="P32" s="7"/>
      <c r="Q32" s="7"/>
      <c r="R32" s="35"/>
    </row>
    <row r="33" spans="1:18" s="11" customFormat="1" ht="18" customHeight="1">
      <c r="A33" s="1">
        <v>28</v>
      </c>
      <c r="B33" s="1">
        <v>56110</v>
      </c>
      <c r="C33" s="5" t="s">
        <v>311</v>
      </c>
      <c r="D33" s="1" t="s">
        <v>48</v>
      </c>
      <c r="E33" s="6" t="s">
        <v>37</v>
      </c>
      <c r="F33" s="1" t="s">
        <v>20</v>
      </c>
      <c r="G33" s="1">
        <f t="shared" si="0"/>
        <v>50</v>
      </c>
      <c r="H33" s="30"/>
      <c r="I33" s="7"/>
      <c r="J33" s="7">
        <v>50</v>
      </c>
      <c r="K33" s="7"/>
      <c r="L33" s="7"/>
      <c r="M33" s="7"/>
      <c r="N33" s="7"/>
      <c r="O33" s="7"/>
      <c r="P33" s="7"/>
      <c r="Q33" s="7"/>
      <c r="R33" s="35"/>
    </row>
    <row r="34" spans="1:18" s="11" customFormat="1" ht="18" customHeight="1">
      <c r="A34" s="1">
        <v>30</v>
      </c>
      <c r="B34" s="1">
        <v>41796</v>
      </c>
      <c r="C34" s="5" t="s">
        <v>230</v>
      </c>
      <c r="D34" s="1" t="s">
        <v>48</v>
      </c>
      <c r="E34" s="6" t="s">
        <v>8</v>
      </c>
      <c r="F34" s="1" t="s">
        <v>144</v>
      </c>
      <c r="G34" s="1">
        <f t="shared" si="0"/>
        <v>45</v>
      </c>
      <c r="H34" s="30"/>
      <c r="I34" s="7"/>
      <c r="J34" s="7"/>
      <c r="K34" s="7">
        <v>45</v>
      </c>
      <c r="L34" s="7"/>
      <c r="M34" s="7"/>
      <c r="N34" s="7"/>
      <c r="O34" s="7"/>
      <c r="P34" s="7"/>
      <c r="Q34" s="7"/>
      <c r="R34" s="35"/>
    </row>
    <row r="35" spans="1:18" s="11" customFormat="1" ht="18" customHeight="1">
      <c r="A35" s="1">
        <v>31</v>
      </c>
      <c r="B35" s="1">
        <v>61526</v>
      </c>
      <c r="C35" s="5" t="s">
        <v>52</v>
      </c>
      <c r="D35" s="1" t="s">
        <v>48</v>
      </c>
      <c r="E35" s="6" t="s">
        <v>8</v>
      </c>
      <c r="F35" s="1" t="s">
        <v>9</v>
      </c>
      <c r="G35" s="1">
        <f t="shared" si="0"/>
        <v>40</v>
      </c>
      <c r="H35" s="30"/>
      <c r="I35" s="7"/>
      <c r="J35" s="7"/>
      <c r="K35" s="7"/>
      <c r="L35" s="7"/>
      <c r="M35" s="7"/>
      <c r="N35" s="7"/>
      <c r="O35" s="7"/>
      <c r="P35" s="7"/>
      <c r="Q35" s="7">
        <v>40</v>
      </c>
      <c r="R35" s="35"/>
    </row>
    <row r="36" spans="1:18" s="11" customFormat="1" ht="18" customHeight="1">
      <c r="A36" s="1">
        <v>31</v>
      </c>
      <c r="B36" s="1">
        <v>66166</v>
      </c>
      <c r="C36" s="5" t="s">
        <v>231</v>
      </c>
      <c r="D36" s="1" t="s">
        <v>48</v>
      </c>
      <c r="E36" s="6" t="s">
        <v>8</v>
      </c>
      <c r="F36" s="1" t="s">
        <v>144</v>
      </c>
      <c r="G36" s="1">
        <f t="shared" si="0"/>
        <v>40</v>
      </c>
      <c r="H36" s="30"/>
      <c r="I36" s="7"/>
      <c r="J36" s="7"/>
      <c r="K36" s="7">
        <v>40</v>
      </c>
      <c r="L36" s="7"/>
      <c r="M36" s="7"/>
      <c r="N36" s="7"/>
      <c r="O36" s="7"/>
      <c r="P36" s="7"/>
      <c r="Q36" s="7"/>
      <c r="R36" s="35"/>
    </row>
    <row r="37" spans="1:18" s="11" customFormat="1" ht="18" customHeight="1">
      <c r="A37" s="1">
        <v>31</v>
      </c>
      <c r="B37" s="1">
        <v>52325</v>
      </c>
      <c r="C37" s="5" t="s">
        <v>312</v>
      </c>
      <c r="D37" s="1" t="s">
        <v>48</v>
      </c>
      <c r="E37" s="6" t="s">
        <v>276</v>
      </c>
      <c r="F37" s="1" t="s">
        <v>20</v>
      </c>
      <c r="G37" s="1">
        <f t="shared" si="0"/>
        <v>40</v>
      </c>
      <c r="H37" s="30"/>
      <c r="I37" s="7"/>
      <c r="J37" s="7">
        <v>40</v>
      </c>
      <c r="K37" s="7"/>
      <c r="L37" s="7"/>
      <c r="M37" s="7"/>
      <c r="N37" s="7"/>
      <c r="O37" s="7"/>
      <c r="P37" s="7"/>
      <c r="Q37" s="7"/>
      <c r="R37" s="35"/>
    </row>
    <row r="38" spans="1:18" s="11" customFormat="1" ht="18" customHeight="1">
      <c r="A38" s="1">
        <v>34</v>
      </c>
      <c r="B38" s="1">
        <v>40760</v>
      </c>
      <c r="C38" s="5" t="s">
        <v>175</v>
      </c>
      <c r="D38" s="1" t="s">
        <v>48</v>
      </c>
      <c r="E38" s="6" t="s">
        <v>8</v>
      </c>
      <c r="F38" s="1" t="s">
        <v>144</v>
      </c>
      <c r="G38" s="1">
        <f t="shared" si="0"/>
        <v>38</v>
      </c>
      <c r="H38" s="30"/>
      <c r="I38" s="7"/>
      <c r="J38" s="7"/>
      <c r="K38" s="7">
        <v>35</v>
      </c>
      <c r="L38" s="7"/>
      <c r="M38" s="7">
        <v>3</v>
      </c>
      <c r="N38" s="7"/>
      <c r="O38" s="7"/>
      <c r="P38" s="7"/>
      <c r="Q38" s="7"/>
      <c r="R38" s="35"/>
    </row>
    <row r="39" spans="1:18" s="11" customFormat="1" ht="18" customHeight="1">
      <c r="A39" s="1">
        <v>35</v>
      </c>
      <c r="B39" s="1">
        <v>49452</v>
      </c>
      <c r="C39" s="5" t="s">
        <v>53</v>
      </c>
      <c r="D39" s="1" t="s">
        <v>48</v>
      </c>
      <c r="E39" s="6" t="s">
        <v>50</v>
      </c>
      <c r="F39" s="1" t="s">
        <v>9</v>
      </c>
      <c r="G39" s="1">
        <f t="shared" si="0"/>
        <v>35</v>
      </c>
      <c r="H39" s="30"/>
      <c r="I39" s="7"/>
      <c r="J39" s="7"/>
      <c r="K39" s="7"/>
      <c r="L39" s="7"/>
      <c r="M39" s="7"/>
      <c r="N39" s="7"/>
      <c r="O39" s="7"/>
      <c r="P39" s="7"/>
      <c r="Q39" s="7">
        <v>35</v>
      </c>
      <c r="R39" s="35"/>
    </row>
    <row r="40" spans="1:18" s="11" customFormat="1" ht="18" customHeight="1">
      <c r="A40" s="1">
        <v>36</v>
      </c>
      <c r="B40" s="1">
        <v>30013</v>
      </c>
      <c r="C40" s="5" t="s">
        <v>55</v>
      </c>
      <c r="D40" s="1" t="s">
        <v>48</v>
      </c>
      <c r="E40" s="6" t="s">
        <v>8</v>
      </c>
      <c r="F40" s="1" t="s">
        <v>9</v>
      </c>
      <c r="G40" s="1">
        <f t="shared" si="0"/>
        <v>34</v>
      </c>
      <c r="H40" s="30"/>
      <c r="I40" s="7"/>
      <c r="J40" s="7"/>
      <c r="K40" s="7"/>
      <c r="L40" s="7">
        <v>6</v>
      </c>
      <c r="M40" s="7"/>
      <c r="N40" s="7"/>
      <c r="O40" s="7"/>
      <c r="P40" s="7">
        <v>8</v>
      </c>
      <c r="Q40" s="7">
        <v>20</v>
      </c>
      <c r="R40" s="35"/>
    </row>
    <row r="41" spans="1:18" s="11" customFormat="1" ht="18" customHeight="1">
      <c r="A41" s="1">
        <v>37</v>
      </c>
      <c r="B41" s="1">
        <v>63205</v>
      </c>
      <c r="C41" s="5" t="s">
        <v>54</v>
      </c>
      <c r="D41" s="1" t="s">
        <v>48</v>
      </c>
      <c r="E41" s="6" t="s">
        <v>8</v>
      </c>
      <c r="F41" s="1" t="s">
        <v>34</v>
      </c>
      <c r="G41" s="1">
        <f t="shared" si="0"/>
        <v>30</v>
      </c>
      <c r="H41" s="30"/>
      <c r="I41" s="7"/>
      <c r="J41" s="7"/>
      <c r="K41" s="7"/>
      <c r="L41" s="7"/>
      <c r="M41" s="7"/>
      <c r="N41" s="7"/>
      <c r="O41" s="7"/>
      <c r="P41" s="7"/>
      <c r="Q41" s="7">
        <v>30</v>
      </c>
      <c r="R41" s="35"/>
    </row>
    <row r="42" spans="1:18" s="11" customFormat="1" ht="18" customHeight="1">
      <c r="A42" s="1">
        <v>37</v>
      </c>
      <c r="B42" s="1">
        <v>66123</v>
      </c>
      <c r="C42" s="5" t="s">
        <v>232</v>
      </c>
      <c r="D42" s="1" t="s">
        <v>48</v>
      </c>
      <c r="E42" s="6" t="s">
        <v>8</v>
      </c>
      <c r="F42" s="1" t="s">
        <v>144</v>
      </c>
      <c r="G42" s="1">
        <f t="shared" si="0"/>
        <v>30</v>
      </c>
      <c r="H42" s="30"/>
      <c r="I42" s="7"/>
      <c r="J42" s="7"/>
      <c r="K42" s="7">
        <v>30</v>
      </c>
      <c r="L42" s="7"/>
      <c r="M42" s="7"/>
      <c r="N42" s="7"/>
      <c r="O42" s="7"/>
      <c r="P42" s="7"/>
      <c r="Q42" s="7"/>
      <c r="R42" s="35"/>
    </row>
    <row r="43" spans="1:18" s="11" customFormat="1" ht="18" customHeight="1">
      <c r="A43" s="1">
        <v>37</v>
      </c>
      <c r="B43" s="1">
        <v>52362</v>
      </c>
      <c r="C43" s="5" t="s">
        <v>313</v>
      </c>
      <c r="D43" s="1" t="s">
        <v>48</v>
      </c>
      <c r="E43" s="6" t="s">
        <v>276</v>
      </c>
      <c r="F43" s="1" t="s">
        <v>20</v>
      </c>
      <c r="G43" s="1">
        <f t="shared" si="0"/>
        <v>30</v>
      </c>
      <c r="H43" s="30"/>
      <c r="I43" s="7"/>
      <c r="J43" s="7">
        <v>30</v>
      </c>
      <c r="K43" s="7"/>
      <c r="L43" s="7"/>
      <c r="M43" s="7"/>
      <c r="N43" s="7"/>
      <c r="O43" s="7"/>
      <c r="P43" s="7"/>
      <c r="Q43" s="7"/>
      <c r="R43" s="35"/>
    </row>
    <row r="44" spans="1:18" s="11" customFormat="1" ht="18" customHeight="1">
      <c r="A44" s="1">
        <v>40</v>
      </c>
      <c r="B44" s="1">
        <v>24154</v>
      </c>
      <c r="C44" s="5" t="s">
        <v>233</v>
      </c>
      <c r="D44" s="1" t="s">
        <v>48</v>
      </c>
      <c r="E44" s="6" t="s">
        <v>8</v>
      </c>
      <c r="F44" s="1" t="s">
        <v>144</v>
      </c>
      <c r="G44" s="1">
        <f t="shared" si="0"/>
        <v>25</v>
      </c>
      <c r="H44" s="30"/>
      <c r="I44" s="7"/>
      <c r="J44" s="7"/>
      <c r="K44" s="7">
        <v>25</v>
      </c>
      <c r="L44" s="7"/>
      <c r="M44" s="7"/>
      <c r="N44" s="7"/>
      <c r="O44" s="7"/>
      <c r="P44" s="7"/>
      <c r="Q44" s="7"/>
      <c r="R44" s="35"/>
    </row>
    <row r="45" spans="1:18" s="11" customFormat="1" ht="18" customHeight="1">
      <c r="A45" s="1">
        <v>41</v>
      </c>
      <c r="B45" s="1">
        <v>21156</v>
      </c>
      <c r="C45" s="5" t="s">
        <v>234</v>
      </c>
      <c r="D45" s="1" t="s">
        <v>48</v>
      </c>
      <c r="E45" s="6" t="s">
        <v>8</v>
      </c>
      <c r="F45" s="1" t="s">
        <v>144</v>
      </c>
      <c r="G45" s="1">
        <f t="shared" si="0"/>
        <v>20</v>
      </c>
      <c r="H45" s="30"/>
      <c r="I45" s="7"/>
      <c r="J45" s="7"/>
      <c r="K45" s="7">
        <v>20</v>
      </c>
      <c r="L45" s="7"/>
      <c r="M45" s="7"/>
      <c r="N45" s="7"/>
      <c r="O45" s="7"/>
      <c r="P45" s="7"/>
      <c r="Q45" s="7"/>
      <c r="R45" s="35"/>
    </row>
    <row r="46" spans="1:18" s="11" customFormat="1" ht="18" customHeight="1">
      <c r="A46" s="1">
        <v>42</v>
      </c>
      <c r="B46" s="1">
        <v>39070</v>
      </c>
      <c r="C46" s="5" t="s">
        <v>59</v>
      </c>
      <c r="D46" s="1" t="s">
        <v>48</v>
      </c>
      <c r="E46" s="6" t="s">
        <v>8</v>
      </c>
      <c r="F46" s="1" t="s">
        <v>9</v>
      </c>
      <c r="G46" s="1">
        <f t="shared" si="0"/>
        <v>6</v>
      </c>
      <c r="H46" s="30"/>
      <c r="I46" s="7"/>
      <c r="J46" s="7"/>
      <c r="K46" s="7"/>
      <c r="L46" s="7"/>
      <c r="M46" s="7"/>
      <c r="N46" s="7"/>
      <c r="O46" s="7"/>
      <c r="P46" s="7"/>
      <c r="Q46" s="7">
        <v>6</v>
      </c>
      <c r="R46" s="35"/>
    </row>
    <row r="47" spans="1:18" s="11" customFormat="1" ht="18" customHeight="1">
      <c r="A47" s="1">
        <v>43</v>
      </c>
      <c r="B47" s="1">
        <v>61957</v>
      </c>
      <c r="C47" s="5" t="s">
        <v>61</v>
      </c>
      <c r="D47" s="1" t="s">
        <v>48</v>
      </c>
      <c r="E47" s="6" t="s">
        <v>58</v>
      </c>
      <c r="F47" s="1" t="s">
        <v>9</v>
      </c>
      <c r="G47" s="1">
        <f t="shared" si="0"/>
        <v>3</v>
      </c>
      <c r="H47" s="30"/>
      <c r="I47" s="7"/>
      <c r="J47" s="7"/>
      <c r="K47" s="7"/>
      <c r="L47" s="7"/>
      <c r="M47" s="7"/>
      <c r="N47" s="7"/>
      <c r="O47" s="7"/>
      <c r="P47" s="7"/>
      <c r="Q47" s="7">
        <v>3</v>
      </c>
      <c r="R47" s="35"/>
    </row>
    <row r="48" spans="1:18" s="11" customFormat="1" ht="18" customHeight="1">
      <c r="A48" s="1"/>
      <c r="B48" s="1"/>
      <c r="C48" s="5"/>
      <c r="D48" s="1"/>
      <c r="E48" s="6"/>
      <c r="F48" s="1"/>
      <c r="G48" s="1"/>
      <c r="H48" s="30"/>
      <c r="I48" s="7"/>
      <c r="J48" s="7"/>
      <c r="K48" s="7"/>
      <c r="L48" s="7"/>
      <c r="M48" s="7"/>
      <c r="N48" s="7"/>
      <c r="O48" s="7"/>
      <c r="P48" s="7"/>
      <c r="Q48" s="7"/>
      <c r="R48" s="35"/>
    </row>
    <row r="49" spans="1:18" ht="7" customHeight="1">
      <c r="A49" s="37"/>
      <c r="B49" s="32"/>
      <c r="C49" s="38"/>
      <c r="D49" s="32"/>
      <c r="E49" s="39"/>
      <c r="F49" s="32"/>
      <c r="G49" s="40"/>
      <c r="H49" s="32"/>
      <c r="I49" s="41"/>
      <c r="J49" s="41"/>
      <c r="K49" s="41"/>
      <c r="L49" s="41"/>
      <c r="M49" s="41"/>
      <c r="N49" s="41"/>
      <c r="O49" s="41"/>
      <c r="P49" s="41"/>
      <c r="Q49" s="41"/>
      <c r="R49" s="36"/>
    </row>
    <row r="50" spans="1:18" s="8" customFormat="1" ht="12.75" customHeight="1">
      <c r="A50" s="13"/>
      <c r="B50" s="14"/>
      <c r="D50" s="14"/>
      <c r="E50" s="15"/>
      <c r="F50" s="14"/>
      <c r="G50" s="14"/>
      <c r="H50" s="14"/>
      <c r="I50" s="12"/>
      <c r="J50" s="12"/>
      <c r="K50" s="12"/>
      <c r="L50" s="12"/>
      <c r="M50" s="12"/>
      <c r="N50" s="12"/>
      <c r="O50" s="12"/>
      <c r="P50" s="12"/>
      <c r="Q50" s="12"/>
    </row>
  </sheetData>
  <sheetProtection algorithmName="SHA-512" hashValue="Ix0FyLA87I3asbknItI9AJwv8w9sCFh9wAyFjCEYzmzBhl54u4EYLWTO6hX9jGo5jIlCo0Unh0eguy+3ROspMQ==" saltValue="vppuf9tnMzYMesD6xq0nmw==" spinCount="100000" sheet="1" selectLockedCells="1" selectUnlockedCells="1"/>
  <sortState xmlns:xlrd2="http://schemas.microsoft.com/office/spreadsheetml/2017/richdata2" ref="A5:Q48">
    <sortCondition descending="1" ref="G5:G48"/>
  </sortState>
  <mergeCells count="11">
    <mergeCell ref="A1:G1"/>
    <mergeCell ref="P1:P2"/>
    <mergeCell ref="Q1:Q2"/>
    <mergeCell ref="A2:G2"/>
    <mergeCell ref="N1:N2"/>
    <mergeCell ref="O1:O2"/>
    <mergeCell ref="I1:I2"/>
    <mergeCell ref="M1:M2"/>
    <mergeCell ref="L1:L2"/>
    <mergeCell ref="K1:K2"/>
    <mergeCell ref="J1:J2"/>
  </mergeCells>
  <phoneticPr fontId="15" type="noConversion"/>
  <conditionalFormatting sqref="B3:C3">
    <cfRule type="duplicateValues" dxfId="104" priority="5" stopIfTrue="1"/>
  </conditionalFormatting>
  <conditionalFormatting sqref="B5:C48">
    <cfRule type="duplicateValues" dxfId="103" priority="4320" stopIfTrue="1"/>
    <cfRule type="duplicateValues" dxfId="102" priority="4321" stopIfTrue="1"/>
    <cfRule type="duplicateValues" dxfId="101" priority="4322" stopIfTrue="1"/>
  </conditionalFormatting>
  <conditionalFormatting sqref="B7:C50">
    <cfRule type="expression" dxfId="100" priority="4323" stopIfTrue="1">
      <formula>AND(COUNTIF($B$7:$C$50, B7)+COUNTIF(#REF!, B7)&gt;1,NOT(ISBLANK(B7)))</formula>
    </cfRule>
  </conditionalFormatting>
  <conditionalFormatting sqref="B7:C65511 B1:C2 B4">
    <cfRule type="expression" dxfId="99" priority="4325" stopIfTrue="1">
      <formula>AND(COUNTIF($B$1:$C$2, B1)+COUNTIF($B$4:$C$4, B1)+COUNTIF($B$6:$C$65511, B1)&gt;1,NOT(ISBLANK(B1)))</formula>
    </cfRule>
  </conditionalFormatting>
  <conditionalFormatting sqref="C4">
    <cfRule type="duplicateValues" dxfId="98" priority="4329"/>
    <cfRule type="duplicateValues" dxfId="97" priority="4330"/>
    <cfRule type="expression" dxfId="96" priority="4331" stopIfTrue="1">
      <formula>AND(COUNTIF($B$1:$C$2, C4)+COUNTIF($B$4:$C$4, C4)+COUNTIF($B$7:$C$65521, C4)&gt;1,NOT(ISBLANK(C4)))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R48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.7265625" style="3" customWidth="1"/>
    <col min="4" max="4" width="8.453125" style="2" bestFit="1" customWidth="1"/>
    <col min="5" max="5" width="65.26953125" style="10" bestFit="1" customWidth="1"/>
    <col min="6" max="6" width="7.7265625" style="2" customWidth="1"/>
    <col min="7" max="7" width="8" style="2" bestFit="1" customWidth="1"/>
    <col min="8" max="8" width="1" style="2" customWidth="1"/>
    <col min="9" max="17" width="6.7265625" style="12" customWidth="1"/>
    <col min="18" max="18" width="1" style="3" customWidth="1"/>
    <col min="19" max="16384" width="9.1796875" style="3"/>
  </cols>
  <sheetData>
    <row r="1" spans="1:18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56" t="s">
        <v>176</v>
      </c>
      <c r="M1" s="56" t="s">
        <v>145</v>
      </c>
      <c r="N1" s="56" t="s">
        <v>134</v>
      </c>
      <c r="O1" s="56" t="s">
        <v>119</v>
      </c>
      <c r="P1" s="56" t="s">
        <v>98</v>
      </c>
      <c r="Q1" s="56" t="s">
        <v>10</v>
      </c>
      <c r="R1" s="26"/>
    </row>
    <row r="2" spans="1:18" s="4" customFormat="1" ht="96.75" customHeight="1">
      <c r="A2" s="50" t="s">
        <v>348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57"/>
      <c r="O2" s="57"/>
      <c r="P2" s="57"/>
      <c r="Q2" s="57"/>
      <c r="R2" s="33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45844</v>
      </c>
      <c r="L3" s="19">
        <v>45823</v>
      </c>
      <c r="M3" s="19">
        <v>45809</v>
      </c>
      <c r="N3" s="19">
        <v>45760</v>
      </c>
      <c r="O3" s="19">
        <v>45753</v>
      </c>
      <c r="P3" s="19">
        <v>45704</v>
      </c>
      <c r="Q3" s="19">
        <v>45697</v>
      </c>
      <c r="R3" s="33"/>
    </row>
    <row r="4" spans="1:18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21" t="s">
        <v>11</v>
      </c>
      <c r="M4" s="21" t="s">
        <v>146</v>
      </c>
      <c r="N4" s="21" t="s">
        <v>11</v>
      </c>
      <c r="O4" s="21" t="s">
        <v>120</v>
      </c>
      <c r="P4" s="21" t="s">
        <v>11</v>
      </c>
      <c r="Q4" s="21" t="s">
        <v>11</v>
      </c>
      <c r="R4" s="34"/>
    </row>
    <row r="5" spans="1:18" s="11" customFormat="1" ht="18" customHeight="1">
      <c r="A5" s="1">
        <v>1</v>
      </c>
      <c r="B5" s="1">
        <v>34949</v>
      </c>
      <c r="C5" s="5" t="s">
        <v>69</v>
      </c>
      <c r="D5" s="1" t="s">
        <v>65</v>
      </c>
      <c r="E5" s="6" t="s">
        <v>8</v>
      </c>
      <c r="F5" s="1" t="s">
        <v>9</v>
      </c>
      <c r="G5" s="1">
        <f t="shared" ref="G5:G44" si="0">SUM(I5:Q5)</f>
        <v>475</v>
      </c>
      <c r="H5" s="30"/>
      <c r="I5" s="7"/>
      <c r="J5" s="7">
        <v>300</v>
      </c>
      <c r="K5" s="7"/>
      <c r="L5" s="7">
        <v>45</v>
      </c>
      <c r="M5" s="7"/>
      <c r="N5" s="7"/>
      <c r="O5" s="7">
        <v>85</v>
      </c>
      <c r="P5" s="7"/>
      <c r="Q5" s="7">
        <v>45</v>
      </c>
      <c r="R5" s="31"/>
    </row>
    <row r="6" spans="1:18" s="11" customFormat="1" ht="18" customHeight="1">
      <c r="A6" s="1">
        <v>2</v>
      </c>
      <c r="B6" s="1">
        <v>4176</v>
      </c>
      <c r="C6" s="5" t="s">
        <v>67</v>
      </c>
      <c r="D6" s="1" t="s">
        <v>65</v>
      </c>
      <c r="E6" s="6" t="s">
        <v>68</v>
      </c>
      <c r="F6" s="1" t="s">
        <v>9</v>
      </c>
      <c r="G6" s="1">
        <f t="shared" si="0"/>
        <v>445</v>
      </c>
      <c r="H6" s="30"/>
      <c r="I6" s="7"/>
      <c r="J6" s="7">
        <v>180</v>
      </c>
      <c r="K6" s="7"/>
      <c r="L6" s="7">
        <v>60</v>
      </c>
      <c r="M6" s="7"/>
      <c r="N6" s="7"/>
      <c r="O6" s="7">
        <v>95</v>
      </c>
      <c r="P6" s="7">
        <v>55</v>
      </c>
      <c r="Q6" s="7">
        <v>55</v>
      </c>
      <c r="R6" s="31"/>
    </row>
    <row r="7" spans="1:18" s="11" customFormat="1" ht="18" customHeight="1">
      <c r="A7" s="1">
        <v>3</v>
      </c>
      <c r="B7" s="1">
        <v>10847</v>
      </c>
      <c r="C7" s="5" t="s">
        <v>281</v>
      </c>
      <c r="D7" s="1" t="s">
        <v>65</v>
      </c>
      <c r="E7" s="6" t="s">
        <v>109</v>
      </c>
      <c r="F7" s="1" t="s">
        <v>20</v>
      </c>
      <c r="G7" s="1">
        <f t="shared" si="0"/>
        <v>250</v>
      </c>
      <c r="H7" s="30"/>
      <c r="I7" s="7"/>
      <c r="J7" s="7">
        <v>250</v>
      </c>
      <c r="K7" s="7"/>
      <c r="L7" s="7"/>
      <c r="M7" s="7"/>
      <c r="N7" s="7"/>
      <c r="O7" s="7"/>
      <c r="P7" s="7"/>
      <c r="Q7" s="7"/>
      <c r="R7" s="35"/>
    </row>
    <row r="8" spans="1:18" s="11" customFormat="1" ht="18" customHeight="1">
      <c r="A8" s="1">
        <v>4</v>
      </c>
      <c r="B8" s="1">
        <v>35622</v>
      </c>
      <c r="C8" s="5" t="s">
        <v>64</v>
      </c>
      <c r="D8" s="1" t="s">
        <v>65</v>
      </c>
      <c r="E8" s="6" t="s">
        <v>8</v>
      </c>
      <c r="F8" s="1" t="s">
        <v>34</v>
      </c>
      <c r="G8" s="1">
        <f t="shared" si="0"/>
        <v>220</v>
      </c>
      <c r="H8" s="30"/>
      <c r="I8" s="7"/>
      <c r="J8" s="7">
        <v>160</v>
      </c>
      <c r="K8" s="7"/>
      <c r="L8" s="7"/>
      <c r="M8" s="7"/>
      <c r="N8" s="7"/>
      <c r="O8" s="7"/>
      <c r="P8" s="7"/>
      <c r="Q8" s="7">
        <v>60</v>
      </c>
      <c r="R8" s="31"/>
    </row>
    <row r="9" spans="1:18" s="11" customFormat="1" ht="18" customHeight="1">
      <c r="A9" s="1">
        <v>5</v>
      </c>
      <c r="B9" s="1">
        <v>55808</v>
      </c>
      <c r="C9" s="5" t="s">
        <v>73</v>
      </c>
      <c r="D9" s="1" t="s">
        <v>65</v>
      </c>
      <c r="E9" s="6" t="s">
        <v>8</v>
      </c>
      <c r="F9" s="1" t="s">
        <v>9</v>
      </c>
      <c r="G9" s="1">
        <f t="shared" si="0"/>
        <v>215</v>
      </c>
      <c r="H9" s="30"/>
      <c r="I9" s="7"/>
      <c r="J9" s="7">
        <v>90</v>
      </c>
      <c r="K9" s="7"/>
      <c r="L9" s="7">
        <v>30</v>
      </c>
      <c r="M9" s="7"/>
      <c r="N9" s="7"/>
      <c r="O9" s="7">
        <v>70</v>
      </c>
      <c r="P9" s="7"/>
      <c r="Q9" s="1">
        <v>25</v>
      </c>
      <c r="R9" s="31"/>
    </row>
    <row r="10" spans="1:18" s="11" customFormat="1" ht="18" customHeight="1">
      <c r="A10" s="1">
        <v>6</v>
      </c>
      <c r="B10" s="1">
        <v>63178</v>
      </c>
      <c r="C10" s="5" t="s">
        <v>71</v>
      </c>
      <c r="D10" s="1" t="s">
        <v>65</v>
      </c>
      <c r="E10" s="6" t="s">
        <v>8</v>
      </c>
      <c r="F10" s="1" t="s">
        <v>9</v>
      </c>
      <c r="G10" s="1">
        <f t="shared" si="0"/>
        <v>200</v>
      </c>
      <c r="H10" s="30"/>
      <c r="I10" s="7"/>
      <c r="J10" s="7"/>
      <c r="K10" s="7"/>
      <c r="L10" s="7">
        <v>55</v>
      </c>
      <c r="M10" s="7"/>
      <c r="N10" s="7"/>
      <c r="O10" s="7">
        <v>110</v>
      </c>
      <c r="P10" s="7"/>
      <c r="Q10" s="7">
        <v>35</v>
      </c>
      <c r="R10" s="31"/>
    </row>
    <row r="11" spans="1:18" s="11" customFormat="1" ht="18" customHeight="1">
      <c r="A11" s="1">
        <v>6</v>
      </c>
      <c r="B11" s="1">
        <v>11004</v>
      </c>
      <c r="C11" s="5" t="s">
        <v>200</v>
      </c>
      <c r="D11" s="1" t="s">
        <v>65</v>
      </c>
      <c r="E11" s="6" t="s">
        <v>8</v>
      </c>
      <c r="F11" s="1" t="s">
        <v>144</v>
      </c>
      <c r="G11" s="1">
        <f t="shared" si="0"/>
        <v>200</v>
      </c>
      <c r="H11" s="30"/>
      <c r="I11" s="7"/>
      <c r="J11" s="7">
        <v>140</v>
      </c>
      <c r="K11" s="7">
        <v>60</v>
      </c>
      <c r="L11" s="7"/>
      <c r="M11" s="7"/>
      <c r="N11" s="7"/>
      <c r="O11" s="7"/>
      <c r="P11" s="7"/>
      <c r="Q11" s="7"/>
      <c r="R11" s="31"/>
    </row>
    <row r="12" spans="1:18" s="11" customFormat="1" ht="18" customHeight="1">
      <c r="A12" s="1">
        <v>6</v>
      </c>
      <c r="B12" s="1">
        <v>28825</v>
      </c>
      <c r="C12" s="5" t="s">
        <v>149</v>
      </c>
      <c r="D12" s="1" t="s">
        <v>65</v>
      </c>
      <c r="E12" s="6" t="s">
        <v>8</v>
      </c>
      <c r="F12" s="1" t="s">
        <v>9</v>
      </c>
      <c r="G12" s="1">
        <f t="shared" si="0"/>
        <v>200</v>
      </c>
      <c r="H12" s="30"/>
      <c r="I12" s="7"/>
      <c r="J12" s="7">
        <v>200</v>
      </c>
      <c r="K12" s="7"/>
      <c r="L12" s="7"/>
      <c r="M12" s="7"/>
      <c r="N12" s="7"/>
      <c r="O12" s="7"/>
      <c r="P12" s="7"/>
      <c r="Q12" s="7"/>
      <c r="R12" s="31"/>
    </row>
    <row r="13" spans="1:18" s="11" customFormat="1" ht="18" customHeight="1">
      <c r="A13" s="1">
        <v>9</v>
      </c>
      <c r="B13" s="1">
        <v>9841</v>
      </c>
      <c r="C13" s="5" t="s">
        <v>70</v>
      </c>
      <c r="D13" s="1" t="s">
        <v>65</v>
      </c>
      <c r="E13" s="6" t="s">
        <v>8</v>
      </c>
      <c r="F13" s="1" t="s">
        <v>9</v>
      </c>
      <c r="G13" s="1">
        <f t="shared" si="0"/>
        <v>180</v>
      </c>
      <c r="H13" s="30"/>
      <c r="I13" s="7"/>
      <c r="J13" s="7"/>
      <c r="K13" s="7"/>
      <c r="L13" s="7">
        <v>50</v>
      </c>
      <c r="M13" s="7"/>
      <c r="N13" s="7"/>
      <c r="O13" s="7">
        <v>90</v>
      </c>
      <c r="P13" s="7"/>
      <c r="Q13" s="7">
        <v>40</v>
      </c>
      <c r="R13" s="31"/>
    </row>
    <row r="14" spans="1:18" s="11" customFormat="1" ht="18" customHeight="1">
      <c r="A14" s="1">
        <v>10</v>
      </c>
      <c r="B14" s="1">
        <v>32351</v>
      </c>
      <c r="C14" s="5" t="s">
        <v>103</v>
      </c>
      <c r="D14" s="1" t="s">
        <v>65</v>
      </c>
      <c r="E14" s="6" t="s">
        <v>42</v>
      </c>
      <c r="F14" s="1" t="s">
        <v>20</v>
      </c>
      <c r="G14" s="1">
        <f t="shared" si="0"/>
        <v>150</v>
      </c>
      <c r="H14" s="30"/>
      <c r="I14" s="7"/>
      <c r="J14" s="7">
        <v>20</v>
      </c>
      <c r="K14" s="7"/>
      <c r="L14" s="7">
        <v>35</v>
      </c>
      <c r="M14" s="7"/>
      <c r="N14" s="7">
        <v>45</v>
      </c>
      <c r="O14" s="7"/>
      <c r="P14" s="7">
        <v>50</v>
      </c>
      <c r="Q14" s="7"/>
      <c r="R14" s="31"/>
    </row>
    <row r="15" spans="1:18" s="11" customFormat="1" ht="18" customHeight="1">
      <c r="A15" s="1">
        <v>11</v>
      </c>
      <c r="B15" s="1">
        <v>11761</v>
      </c>
      <c r="C15" s="5" t="s">
        <v>75</v>
      </c>
      <c r="D15" s="1" t="s">
        <v>65</v>
      </c>
      <c r="E15" s="6" t="s">
        <v>76</v>
      </c>
      <c r="F15" s="1" t="s">
        <v>34</v>
      </c>
      <c r="G15" s="1">
        <f t="shared" si="0"/>
        <v>148</v>
      </c>
      <c r="H15" s="30"/>
      <c r="I15" s="7"/>
      <c r="J15" s="7">
        <v>55</v>
      </c>
      <c r="K15" s="7"/>
      <c r="L15" s="7"/>
      <c r="M15" s="7"/>
      <c r="N15" s="7">
        <v>25</v>
      </c>
      <c r="O15" s="7">
        <v>60</v>
      </c>
      <c r="P15" s="7"/>
      <c r="Q15" s="7">
        <v>8</v>
      </c>
      <c r="R15" s="31"/>
    </row>
    <row r="16" spans="1:18" s="11" customFormat="1" ht="18" customHeight="1">
      <c r="A16" s="1">
        <v>12</v>
      </c>
      <c r="B16" s="1">
        <v>11079</v>
      </c>
      <c r="C16" s="5" t="s">
        <v>156</v>
      </c>
      <c r="D16" s="1" t="s">
        <v>65</v>
      </c>
      <c r="E16" s="6" t="s">
        <v>8</v>
      </c>
      <c r="F16" s="1" t="s">
        <v>122</v>
      </c>
      <c r="G16" s="1">
        <f t="shared" si="0"/>
        <v>135</v>
      </c>
      <c r="H16" s="30"/>
      <c r="I16" s="7"/>
      <c r="J16" s="7">
        <v>110</v>
      </c>
      <c r="K16" s="7"/>
      <c r="L16" s="7"/>
      <c r="M16" s="7">
        <v>25</v>
      </c>
      <c r="N16" s="7"/>
      <c r="O16" s="7"/>
      <c r="P16" s="7"/>
      <c r="Q16" s="7"/>
      <c r="R16" s="31"/>
    </row>
    <row r="17" spans="1:18" s="11" customFormat="1" ht="18" customHeight="1">
      <c r="A17" s="1">
        <v>13</v>
      </c>
      <c r="B17" s="1">
        <v>8638</v>
      </c>
      <c r="C17" s="5" t="s">
        <v>282</v>
      </c>
      <c r="D17" s="1" t="s">
        <v>65</v>
      </c>
      <c r="E17" s="6" t="s">
        <v>265</v>
      </c>
      <c r="F17" s="1" t="s">
        <v>20</v>
      </c>
      <c r="G17" s="1">
        <f t="shared" si="0"/>
        <v>130</v>
      </c>
      <c r="H17" s="30"/>
      <c r="I17" s="7"/>
      <c r="J17" s="7">
        <v>130</v>
      </c>
      <c r="K17" s="7"/>
      <c r="L17" s="7"/>
      <c r="M17" s="7"/>
      <c r="N17" s="7"/>
      <c r="O17" s="7"/>
      <c r="P17" s="7"/>
      <c r="Q17" s="7"/>
      <c r="R17" s="31"/>
    </row>
    <row r="18" spans="1:18" s="11" customFormat="1" ht="18" customHeight="1">
      <c r="A18" s="1">
        <v>14</v>
      </c>
      <c r="B18" s="1">
        <v>21730</v>
      </c>
      <c r="C18" s="5" t="s">
        <v>283</v>
      </c>
      <c r="D18" s="1" t="s">
        <v>65</v>
      </c>
      <c r="E18" s="6" t="s">
        <v>8</v>
      </c>
      <c r="F18" s="1" t="s">
        <v>112</v>
      </c>
      <c r="G18" s="1">
        <f t="shared" si="0"/>
        <v>120</v>
      </c>
      <c r="H18" s="30"/>
      <c r="I18" s="7"/>
      <c r="J18" s="7">
        <v>120</v>
      </c>
      <c r="K18" s="7"/>
      <c r="L18" s="7"/>
      <c r="M18" s="7"/>
      <c r="N18" s="7"/>
      <c r="O18" s="7"/>
      <c r="P18" s="7"/>
      <c r="Q18" s="7"/>
      <c r="R18" s="31"/>
    </row>
    <row r="19" spans="1:18" s="11" customFormat="1" ht="18" customHeight="1">
      <c r="A19" s="1">
        <v>15</v>
      </c>
      <c r="B19" s="1">
        <v>36645</v>
      </c>
      <c r="C19" s="5" t="s">
        <v>130</v>
      </c>
      <c r="D19" s="1" t="s">
        <v>65</v>
      </c>
      <c r="E19" s="6" t="s">
        <v>13</v>
      </c>
      <c r="F19" s="1" t="s">
        <v>9</v>
      </c>
      <c r="G19" s="1">
        <f t="shared" si="0"/>
        <v>115</v>
      </c>
      <c r="H19" s="30"/>
      <c r="I19" s="7"/>
      <c r="J19" s="7"/>
      <c r="K19" s="7"/>
      <c r="L19" s="7">
        <v>40</v>
      </c>
      <c r="M19" s="7"/>
      <c r="N19" s="7"/>
      <c r="O19" s="7">
        <v>75</v>
      </c>
      <c r="P19" s="7"/>
      <c r="Q19" s="7"/>
      <c r="R19" s="31"/>
    </row>
    <row r="20" spans="1:18" s="11" customFormat="1" ht="18" customHeight="1">
      <c r="A20" s="1">
        <v>16</v>
      </c>
      <c r="B20" s="1">
        <v>45722</v>
      </c>
      <c r="C20" s="5" t="s">
        <v>104</v>
      </c>
      <c r="D20" s="1" t="s">
        <v>65</v>
      </c>
      <c r="E20" s="6" t="s">
        <v>19</v>
      </c>
      <c r="F20" s="1" t="s">
        <v>20</v>
      </c>
      <c r="G20" s="1">
        <f t="shared" si="0"/>
        <v>110</v>
      </c>
      <c r="H20" s="30"/>
      <c r="I20" s="7"/>
      <c r="J20" s="7">
        <v>85</v>
      </c>
      <c r="K20" s="7"/>
      <c r="L20" s="7"/>
      <c r="M20" s="7"/>
      <c r="N20" s="7"/>
      <c r="O20" s="7"/>
      <c r="P20" s="7">
        <v>25</v>
      </c>
      <c r="Q20" s="7"/>
      <c r="R20" s="31"/>
    </row>
    <row r="21" spans="1:18" s="11" customFormat="1" ht="18" customHeight="1">
      <c r="A21" s="1">
        <v>17</v>
      </c>
      <c r="B21" s="1">
        <v>21815</v>
      </c>
      <c r="C21" s="5" t="s">
        <v>284</v>
      </c>
      <c r="D21" s="1" t="s">
        <v>65</v>
      </c>
      <c r="E21" s="6" t="s">
        <v>285</v>
      </c>
      <c r="F21" s="1" t="s">
        <v>20</v>
      </c>
      <c r="G21" s="1">
        <f t="shared" si="0"/>
        <v>100</v>
      </c>
      <c r="H21" s="30"/>
      <c r="I21" s="7"/>
      <c r="J21" s="7">
        <v>100</v>
      </c>
      <c r="K21" s="7"/>
      <c r="L21" s="7"/>
      <c r="M21" s="7"/>
      <c r="N21" s="7"/>
      <c r="O21" s="7"/>
      <c r="P21" s="7"/>
      <c r="Q21" s="7"/>
      <c r="R21" s="31"/>
    </row>
    <row r="22" spans="1:18" s="11" customFormat="1" ht="18" customHeight="1">
      <c r="A22" s="1">
        <v>18</v>
      </c>
      <c r="B22" s="1">
        <v>11570</v>
      </c>
      <c r="C22" s="5" t="s">
        <v>286</v>
      </c>
      <c r="D22" s="1" t="s">
        <v>65</v>
      </c>
      <c r="E22" s="6" t="s">
        <v>244</v>
      </c>
      <c r="F22" s="1" t="s">
        <v>20</v>
      </c>
      <c r="G22" s="1">
        <f t="shared" si="0"/>
        <v>95</v>
      </c>
      <c r="H22" s="30"/>
      <c r="I22" s="7"/>
      <c r="J22" s="7">
        <v>95</v>
      </c>
      <c r="K22" s="7"/>
      <c r="L22" s="7"/>
      <c r="M22" s="7"/>
      <c r="N22" s="7"/>
      <c r="O22" s="7"/>
      <c r="P22" s="7"/>
      <c r="Q22" s="7"/>
      <c r="R22" s="31"/>
    </row>
    <row r="23" spans="1:18" s="11" customFormat="1" ht="18" customHeight="1">
      <c r="A23" s="1">
        <v>19</v>
      </c>
      <c r="B23" s="1">
        <v>31077</v>
      </c>
      <c r="C23" s="5" t="s">
        <v>287</v>
      </c>
      <c r="D23" s="1" t="s">
        <v>65</v>
      </c>
      <c r="E23" s="6" t="s">
        <v>109</v>
      </c>
      <c r="F23" s="1" t="s">
        <v>20</v>
      </c>
      <c r="G23" s="1">
        <f t="shared" si="0"/>
        <v>80</v>
      </c>
      <c r="H23" s="30"/>
      <c r="I23" s="7"/>
      <c r="J23" s="7">
        <v>80</v>
      </c>
      <c r="K23" s="7"/>
      <c r="L23" s="7"/>
      <c r="M23" s="7"/>
      <c r="N23" s="7"/>
      <c r="O23" s="7"/>
      <c r="P23" s="7"/>
      <c r="Q23" s="7"/>
      <c r="R23" s="31"/>
    </row>
    <row r="24" spans="1:18" s="11" customFormat="1" ht="18" customHeight="1">
      <c r="A24" s="1">
        <v>20</v>
      </c>
      <c r="B24" s="1">
        <v>66293</v>
      </c>
      <c r="C24" s="5" t="s">
        <v>288</v>
      </c>
      <c r="D24" s="1" t="s">
        <v>65</v>
      </c>
      <c r="E24" s="6" t="s">
        <v>8</v>
      </c>
      <c r="F24" s="1" t="s">
        <v>9</v>
      </c>
      <c r="G24" s="1">
        <f t="shared" si="0"/>
        <v>75</v>
      </c>
      <c r="H24" s="30"/>
      <c r="I24" s="7"/>
      <c r="J24" s="7">
        <v>75</v>
      </c>
      <c r="K24" s="7"/>
      <c r="L24" s="7"/>
      <c r="M24" s="7"/>
      <c r="N24" s="7"/>
      <c r="O24" s="7"/>
      <c r="P24" s="7"/>
      <c r="Q24" s="7"/>
      <c r="R24" s="31"/>
    </row>
    <row r="25" spans="1:18" s="11" customFormat="1" ht="18" customHeight="1">
      <c r="A25" s="1">
        <v>21</v>
      </c>
      <c r="B25" s="1">
        <v>26884</v>
      </c>
      <c r="C25" s="5" t="s">
        <v>289</v>
      </c>
      <c r="D25" s="1" t="s">
        <v>65</v>
      </c>
      <c r="E25" s="6" t="s">
        <v>8</v>
      </c>
      <c r="F25" s="1" t="s">
        <v>122</v>
      </c>
      <c r="G25" s="1">
        <f t="shared" si="0"/>
        <v>70</v>
      </c>
      <c r="H25" s="30"/>
      <c r="I25" s="7"/>
      <c r="J25" s="7">
        <v>70</v>
      </c>
      <c r="K25" s="7"/>
      <c r="L25" s="7"/>
      <c r="M25" s="7"/>
      <c r="N25" s="7"/>
      <c r="O25" s="7"/>
      <c r="P25" s="7"/>
      <c r="Q25" s="7"/>
      <c r="R25" s="31"/>
    </row>
    <row r="26" spans="1:18" s="11" customFormat="1" ht="18" customHeight="1">
      <c r="A26" s="1">
        <v>22</v>
      </c>
      <c r="B26" s="1">
        <v>12514</v>
      </c>
      <c r="C26" s="5" t="s">
        <v>290</v>
      </c>
      <c r="D26" s="1" t="s">
        <v>65</v>
      </c>
      <c r="E26" s="6" t="s">
        <v>8</v>
      </c>
      <c r="F26" s="1" t="s">
        <v>291</v>
      </c>
      <c r="G26" s="1">
        <f t="shared" si="0"/>
        <v>65</v>
      </c>
      <c r="H26" s="30"/>
      <c r="I26" s="7"/>
      <c r="J26" s="7">
        <v>65</v>
      </c>
      <c r="K26" s="7"/>
      <c r="L26" s="7"/>
      <c r="M26" s="7"/>
      <c r="N26" s="7"/>
      <c r="O26" s="7"/>
      <c r="P26" s="7"/>
      <c r="Q26" s="7"/>
      <c r="R26" s="31"/>
    </row>
    <row r="27" spans="1:18" s="11" customFormat="1" ht="18" customHeight="1">
      <c r="A27" s="1">
        <v>23</v>
      </c>
      <c r="B27" s="1">
        <v>57246</v>
      </c>
      <c r="C27" s="5" t="s">
        <v>292</v>
      </c>
      <c r="D27" s="1" t="s">
        <v>65</v>
      </c>
      <c r="E27" s="6" t="s">
        <v>8</v>
      </c>
      <c r="F27" s="1" t="s">
        <v>9</v>
      </c>
      <c r="G27" s="1">
        <f t="shared" si="0"/>
        <v>60</v>
      </c>
      <c r="H27" s="30"/>
      <c r="I27" s="7"/>
      <c r="J27" s="7">
        <v>60</v>
      </c>
      <c r="K27" s="7"/>
      <c r="L27" s="7"/>
      <c r="M27" s="7"/>
      <c r="N27" s="7"/>
      <c r="O27" s="7"/>
      <c r="P27" s="7"/>
      <c r="Q27" s="7"/>
      <c r="R27" s="31"/>
    </row>
    <row r="28" spans="1:18" s="11" customFormat="1" ht="18" customHeight="1">
      <c r="A28" s="1">
        <v>24</v>
      </c>
      <c r="B28" s="1">
        <v>17470</v>
      </c>
      <c r="C28" s="5" t="s">
        <v>201</v>
      </c>
      <c r="D28" s="1" t="s">
        <v>65</v>
      </c>
      <c r="E28" s="6" t="s">
        <v>8</v>
      </c>
      <c r="F28" s="1" t="s">
        <v>122</v>
      </c>
      <c r="G28" s="1">
        <f t="shared" si="0"/>
        <v>55</v>
      </c>
      <c r="H28" s="30"/>
      <c r="I28" s="7"/>
      <c r="J28" s="7"/>
      <c r="K28" s="7">
        <v>55</v>
      </c>
      <c r="L28" s="7"/>
      <c r="M28" s="7"/>
      <c r="N28" s="7"/>
      <c r="O28" s="7"/>
      <c r="P28" s="7"/>
      <c r="Q28" s="7"/>
      <c r="R28" s="31"/>
    </row>
    <row r="29" spans="1:18" s="11" customFormat="1" ht="18" customHeight="1">
      <c r="A29" s="1">
        <v>24</v>
      </c>
      <c r="B29" s="1">
        <v>45751</v>
      </c>
      <c r="C29" s="5" t="s">
        <v>293</v>
      </c>
      <c r="D29" s="1" t="s">
        <v>65</v>
      </c>
      <c r="E29" s="6" t="s">
        <v>244</v>
      </c>
      <c r="F29" s="1" t="s">
        <v>20</v>
      </c>
      <c r="G29" s="1">
        <f t="shared" si="0"/>
        <v>55</v>
      </c>
      <c r="H29" s="30"/>
      <c r="I29" s="7"/>
      <c r="J29" s="7">
        <v>55</v>
      </c>
      <c r="K29" s="7"/>
      <c r="L29" s="7"/>
      <c r="M29" s="7"/>
      <c r="N29" s="7"/>
      <c r="O29" s="7"/>
      <c r="P29" s="7"/>
      <c r="Q29" s="7"/>
      <c r="R29" s="31"/>
    </row>
    <row r="30" spans="1:18" s="11" customFormat="1" ht="18" customHeight="1">
      <c r="A30" s="1">
        <v>26</v>
      </c>
      <c r="B30" s="1">
        <v>20011</v>
      </c>
      <c r="C30" s="5" t="s">
        <v>157</v>
      </c>
      <c r="D30" s="1" t="s">
        <v>65</v>
      </c>
      <c r="E30" s="6" t="s">
        <v>8</v>
      </c>
      <c r="F30" s="1" t="s">
        <v>144</v>
      </c>
      <c r="G30" s="1">
        <f t="shared" si="0"/>
        <v>53</v>
      </c>
      <c r="H30" s="30"/>
      <c r="I30" s="7"/>
      <c r="J30" s="7"/>
      <c r="K30" s="7">
        <v>35</v>
      </c>
      <c r="L30" s="7"/>
      <c r="M30" s="7">
        <v>18</v>
      </c>
      <c r="N30" s="7"/>
      <c r="O30" s="7"/>
      <c r="P30" s="7"/>
      <c r="Q30" s="7"/>
      <c r="R30" s="31"/>
    </row>
    <row r="31" spans="1:18" s="11" customFormat="1" ht="18" customHeight="1">
      <c r="A31" s="1">
        <v>27</v>
      </c>
      <c r="B31" s="1">
        <v>9090</v>
      </c>
      <c r="C31" s="5" t="s">
        <v>202</v>
      </c>
      <c r="D31" s="1" t="s">
        <v>65</v>
      </c>
      <c r="E31" s="6" t="s">
        <v>191</v>
      </c>
      <c r="F31" s="1" t="s">
        <v>144</v>
      </c>
      <c r="G31" s="1">
        <f t="shared" si="0"/>
        <v>50</v>
      </c>
      <c r="H31" s="30"/>
      <c r="I31" s="7"/>
      <c r="J31" s="7"/>
      <c r="K31" s="7">
        <v>50</v>
      </c>
      <c r="L31" s="7"/>
      <c r="M31" s="7"/>
      <c r="N31" s="7"/>
      <c r="O31" s="7"/>
      <c r="P31" s="7"/>
      <c r="Q31" s="7"/>
      <c r="R31" s="31"/>
    </row>
    <row r="32" spans="1:18" s="11" customFormat="1" ht="18" customHeight="1">
      <c r="A32" s="1">
        <v>27</v>
      </c>
      <c r="B32" s="1">
        <v>28170</v>
      </c>
      <c r="C32" s="5" t="s">
        <v>294</v>
      </c>
      <c r="D32" s="1" t="s">
        <v>65</v>
      </c>
      <c r="E32" s="6" t="s">
        <v>8</v>
      </c>
      <c r="F32" s="1" t="s">
        <v>20</v>
      </c>
      <c r="G32" s="1">
        <f t="shared" si="0"/>
        <v>50</v>
      </c>
      <c r="H32" s="30"/>
      <c r="I32" s="7"/>
      <c r="J32" s="7">
        <v>50</v>
      </c>
      <c r="K32" s="7"/>
      <c r="L32" s="7"/>
      <c r="M32" s="7"/>
      <c r="N32" s="7"/>
      <c r="O32" s="7"/>
      <c r="P32" s="7"/>
      <c r="Q32" s="7"/>
      <c r="R32" s="31"/>
    </row>
    <row r="33" spans="1:18" s="11" customFormat="1" ht="18" customHeight="1">
      <c r="A33" s="1">
        <v>29</v>
      </c>
      <c r="B33" s="1">
        <v>24327</v>
      </c>
      <c r="C33" s="5" t="s">
        <v>203</v>
      </c>
      <c r="D33" s="1" t="s">
        <v>65</v>
      </c>
      <c r="E33" s="6" t="s">
        <v>204</v>
      </c>
      <c r="F33" s="1" t="s">
        <v>144</v>
      </c>
      <c r="G33" s="1">
        <f t="shared" si="0"/>
        <v>45</v>
      </c>
      <c r="H33" s="30"/>
      <c r="I33" s="7"/>
      <c r="J33" s="7"/>
      <c r="K33" s="7">
        <v>45</v>
      </c>
      <c r="L33" s="7"/>
      <c r="M33" s="7"/>
      <c r="N33" s="7"/>
      <c r="O33" s="7"/>
      <c r="P33" s="7"/>
      <c r="Q33" s="7"/>
      <c r="R33" s="31"/>
    </row>
    <row r="34" spans="1:18" s="11" customFormat="1" ht="18" customHeight="1">
      <c r="A34" s="1">
        <v>30</v>
      </c>
      <c r="B34" s="1">
        <v>22301</v>
      </c>
      <c r="C34" s="5" t="s">
        <v>74</v>
      </c>
      <c r="D34" s="1" t="s">
        <v>65</v>
      </c>
      <c r="E34" s="6" t="s">
        <v>8</v>
      </c>
      <c r="F34" s="1" t="s">
        <v>9</v>
      </c>
      <c r="G34" s="1">
        <f t="shared" si="0"/>
        <v>40</v>
      </c>
      <c r="H34" s="30"/>
      <c r="I34" s="7"/>
      <c r="J34" s="7"/>
      <c r="K34" s="7"/>
      <c r="L34" s="7">
        <v>20</v>
      </c>
      <c r="M34" s="7"/>
      <c r="N34" s="7"/>
      <c r="O34" s="7"/>
      <c r="P34" s="7"/>
      <c r="Q34" s="7">
        <v>20</v>
      </c>
      <c r="R34" s="31"/>
    </row>
    <row r="35" spans="1:18" s="11" customFormat="1" ht="18" customHeight="1">
      <c r="A35" s="1">
        <v>30</v>
      </c>
      <c r="B35" s="1">
        <v>66120</v>
      </c>
      <c r="C35" s="47" t="s">
        <v>205</v>
      </c>
      <c r="D35" s="1" t="s">
        <v>65</v>
      </c>
      <c r="E35" s="6" t="s">
        <v>8</v>
      </c>
      <c r="F35" s="1" t="s">
        <v>144</v>
      </c>
      <c r="G35" s="1">
        <f t="shared" si="0"/>
        <v>40</v>
      </c>
      <c r="H35" s="30"/>
      <c r="I35" s="7"/>
      <c r="J35" s="7"/>
      <c r="K35" s="7">
        <v>40</v>
      </c>
      <c r="L35" s="7"/>
      <c r="M35" s="7"/>
      <c r="N35" s="7"/>
      <c r="O35" s="7"/>
      <c r="P35" s="7"/>
      <c r="Q35" s="7"/>
      <c r="R35" s="31"/>
    </row>
    <row r="36" spans="1:18" s="11" customFormat="1" ht="18" customHeight="1">
      <c r="A36" s="1">
        <v>30</v>
      </c>
      <c r="B36" s="1">
        <v>10741</v>
      </c>
      <c r="C36" s="5" t="s">
        <v>295</v>
      </c>
      <c r="D36" s="1" t="s">
        <v>65</v>
      </c>
      <c r="E36" s="6" t="s">
        <v>8</v>
      </c>
      <c r="F36" s="1" t="s">
        <v>112</v>
      </c>
      <c r="G36" s="1">
        <f t="shared" si="0"/>
        <v>40</v>
      </c>
      <c r="H36" s="30"/>
      <c r="I36" s="7"/>
      <c r="J36" s="7">
        <v>40</v>
      </c>
      <c r="K36" s="7"/>
      <c r="L36" s="7"/>
      <c r="M36" s="7"/>
      <c r="N36" s="7"/>
      <c r="O36" s="7"/>
      <c r="P36" s="7"/>
      <c r="Q36" s="7"/>
      <c r="R36" s="31"/>
    </row>
    <row r="37" spans="1:18" s="11" customFormat="1" ht="18" customHeight="1">
      <c r="A37" s="1">
        <v>33</v>
      </c>
      <c r="B37" s="1">
        <v>15024</v>
      </c>
      <c r="C37" s="5" t="s">
        <v>155</v>
      </c>
      <c r="D37" s="1" t="s">
        <v>65</v>
      </c>
      <c r="E37" s="6" t="s">
        <v>8</v>
      </c>
      <c r="F37" s="1" t="s">
        <v>144</v>
      </c>
      <c r="G37" s="1">
        <f t="shared" si="0"/>
        <v>35</v>
      </c>
      <c r="H37" s="30"/>
      <c r="I37" s="7"/>
      <c r="J37" s="7"/>
      <c r="K37" s="7"/>
      <c r="L37" s="7"/>
      <c r="M37" s="7">
        <v>35</v>
      </c>
      <c r="N37" s="7"/>
      <c r="O37" s="7"/>
      <c r="P37" s="7"/>
      <c r="Q37" s="7"/>
      <c r="R37" s="31"/>
    </row>
    <row r="38" spans="1:18" s="11" customFormat="1" ht="18" customHeight="1">
      <c r="A38" s="1">
        <v>34</v>
      </c>
      <c r="B38" s="1">
        <v>12874</v>
      </c>
      <c r="C38" s="5" t="s">
        <v>72</v>
      </c>
      <c r="D38" s="1" t="s">
        <v>65</v>
      </c>
      <c r="E38" s="6" t="s">
        <v>8</v>
      </c>
      <c r="F38" s="1" t="s">
        <v>9</v>
      </c>
      <c r="G38" s="1">
        <f t="shared" si="0"/>
        <v>30</v>
      </c>
      <c r="H38" s="30"/>
      <c r="I38" s="7"/>
      <c r="J38" s="7"/>
      <c r="K38" s="7"/>
      <c r="L38" s="7"/>
      <c r="M38" s="7"/>
      <c r="N38" s="7"/>
      <c r="O38" s="7"/>
      <c r="P38" s="7"/>
      <c r="Q38" s="7">
        <v>30</v>
      </c>
      <c r="R38" s="31"/>
    </row>
    <row r="39" spans="1:18" s="11" customFormat="1" ht="18" customHeight="1">
      <c r="A39" s="1">
        <v>34</v>
      </c>
      <c r="B39" s="1">
        <v>66169</v>
      </c>
      <c r="C39" s="5" t="s">
        <v>206</v>
      </c>
      <c r="D39" s="1" t="s">
        <v>65</v>
      </c>
      <c r="E39" s="6" t="s">
        <v>8</v>
      </c>
      <c r="F39" s="1" t="s">
        <v>144</v>
      </c>
      <c r="G39" s="1">
        <f t="shared" si="0"/>
        <v>30</v>
      </c>
      <c r="H39" s="30"/>
      <c r="I39" s="7"/>
      <c r="J39" s="7"/>
      <c r="K39" s="7">
        <v>30</v>
      </c>
      <c r="L39" s="7"/>
      <c r="M39" s="7"/>
      <c r="N39" s="7"/>
      <c r="O39" s="7"/>
      <c r="P39" s="7"/>
      <c r="Q39" s="7"/>
      <c r="R39" s="31"/>
    </row>
    <row r="40" spans="1:18" s="11" customFormat="1" ht="18" customHeight="1">
      <c r="A40" s="1">
        <v>34</v>
      </c>
      <c r="B40" s="1">
        <v>45747</v>
      </c>
      <c r="C40" s="5" t="s">
        <v>296</v>
      </c>
      <c r="D40" s="1" t="s">
        <v>65</v>
      </c>
      <c r="E40" s="6" t="s">
        <v>244</v>
      </c>
      <c r="F40" s="1" t="s">
        <v>20</v>
      </c>
      <c r="G40" s="1">
        <f t="shared" si="0"/>
        <v>30</v>
      </c>
      <c r="H40" s="30"/>
      <c r="I40" s="7"/>
      <c r="J40" s="7">
        <v>30</v>
      </c>
      <c r="K40" s="7"/>
      <c r="L40" s="7"/>
      <c r="M40" s="7"/>
      <c r="N40" s="7"/>
      <c r="O40" s="7"/>
      <c r="P40" s="7"/>
      <c r="Q40" s="7"/>
      <c r="R40" s="31"/>
    </row>
    <row r="41" spans="1:18" s="11" customFormat="1" ht="18" customHeight="1">
      <c r="A41" s="1">
        <v>37</v>
      </c>
      <c r="B41" s="1">
        <v>66142</v>
      </c>
      <c r="C41" s="5" t="s">
        <v>207</v>
      </c>
      <c r="D41" s="1" t="s">
        <v>65</v>
      </c>
      <c r="E41" s="6" t="s">
        <v>8</v>
      </c>
      <c r="F41" s="1" t="s">
        <v>144</v>
      </c>
      <c r="G41" s="1">
        <f t="shared" si="0"/>
        <v>25</v>
      </c>
      <c r="H41" s="30"/>
      <c r="I41" s="7"/>
      <c r="J41" s="7"/>
      <c r="K41" s="7">
        <v>25</v>
      </c>
      <c r="L41" s="7"/>
      <c r="M41" s="7"/>
      <c r="N41" s="7"/>
      <c r="O41" s="7"/>
      <c r="P41" s="7"/>
      <c r="Q41" s="7"/>
      <c r="R41" s="31"/>
    </row>
    <row r="42" spans="1:18" s="11" customFormat="1" ht="18" customHeight="1">
      <c r="A42" s="1">
        <v>38</v>
      </c>
      <c r="B42" s="1">
        <v>11511</v>
      </c>
      <c r="C42" s="5" t="s">
        <v>208</v>
      </c>
      <c r="D42" s="1" t="s">
        <v>65</v>
      </c>
      <c r="E42" s="6" t="s">
        <v>8</v>
      </c>
      <c r="F42" s="1" t="s">
        <v>209</v>
      </c>
      <c r="G42" s="1">
        <f t="shared" si="0"/>
        <v>20</v>
      </c>
      <c r="H42" s="30"/>
      <c r="I42" s="7"/>
      <c r="J42" s="7"/>
      <c r="K42" s="7">
        <v>20</v>
      </c>
      <c r="L42" s="7"/>
      <c r="M42" s="7"/>
      <c r="N42" s="7"/>
      <c r="O42" s="7"/>
      <c r="P42" s="7"/>
      <c r="Q42" s="7"/>
      <c r="R42" s="31"/>
    </row>
    <row r="43" spans="1:18" s="11" customFormat="1" ht="18" customHeight="1">
      <c r="A43" s="1">
        <v>39</v>
      </c>
      <c r="B43" s="1">
        <v>38417</v>
      </c>
      <c r="C43" s="5" t="s">
        <v>158</v>
      </c>
      <c r="D43" s="1" t="s">
        <v>65</v>
      </c>
      <c r="E43" s="6" t="s">
        <v>8</v>
      </c>
      <c r="F43" s="1" t="s">
        <v>43</v>
      </c>
      <c r="G43" s="1">
        <f t="shared" si="0"/>
        <v>15</v>
      </c>
      <c r="H43" s="30"/>
      <c r="I43" s="7"/>
      <c r="J43" s="7"/>
      <c r="K43" s="7"/>
      <c r="L43" s="7"/>
      <c r="M43" s="7">
        <v>15</v>
      </c>
      <c r="N43" s="7"/>
      <c r="O43" s="7"/>
      <c r="P43" s="7"/>
      <c r="Q43" s="7"/>
      <c r="R43" s="31"/>
    </row>
    <row r="44" spans="1:18" s="11" customFormat="1" ht="18" customHeight="1">
      <c r="A44" s="1">
        <v>39</v>
      </c>
      <c r="B44" s="1">
        <v>66128</v>
      </c>
      <c r="C44" s="5" t="s">
        <v>210</v>
      </c>
      <c r="D44" s="1" t="s">
        <v>65</v>
      </c>
      <c r="E44" s="6" t="s">
        <v>8</v>
      </c>
      <c r="F44" s="1" t="s">
        <v>144</v>
      </c>
      <c r="G44" s="1">
        <f t="shared" si="0"/>
        <v>15</v>
      </c>
      <c r="H44" s="30"/>
      <c r="I44" s="7"/>
      <c r="J44" s="7"/>
      <c r="K44" s="7">
        <v>15</v>
      </c>
      <c r="L44" s="7"/>
      <c r="M44" s="7"/>
      <c r="N44" s="7"/>
      <c r="O44" s="7"/>
      <c r="P44" s="7"/>
      <c r="Q44" s="7"/>
      <c r="R44" s="31"/>
    </row>
    <row r="45" spans="1:18" s="11" customFormat="1" ht="18" customHeight="1">
      <c r="A45" s="1"/>
      <c r="B45" s="1"/>
      <c r="C45" s="5"/>
      <c r="D45" s="1"/>
      <c r="E45" s="6"/>
      <c r="F45" s="1"/>
      <c r="G45" s="1"/>
      <c r="H45" s="30"/>
      <c r="I45" s="7"/>
      <c r="J45" s="7"/>
      <c r="K45" s="7"/>
      <c r="L45" s="7"/>
      <c r="M45" s="7"/>
      <c r="N45" s="7"/>
      <c r="O45" s="7"/>
      <c r="P45" s="7"/>
      <c r="Q45" s="7"/>
      <c r="R45" s="31"/>
    </row>
    <row r="46" spans="1:18" ht="18" customHeight="1">
      <c r="A46" s="1"/>
      <c r="B46" s="48"/>
      <c r="C46" s="48"/>
      <c r="D46" s="1"/>
      <c r="E46" s="48"/>
      <c r="F46" s="1"/>
      <c r="G46" s="1"/>
      <c r="H46" s="27"/>
      <c r="I46" s="7"/>
      <c r="J46" s="7"/>
      <c r="K46" s="7"/>
      <c r="L46" s="7"/>
      <c r="M46" s="7"/>
      <c r="N46" s="7"/>
      <c r="O46" s="7"/>
      <c r="P46" s="7"/>
      <c r="Q46" s="7"/>
      <c r="R46" s="33"/>
    </row>
    <row r="47" spans="1:18" ht="7" customHeight="1">
      <c r="A47" s="37"/>
      <c r="B47" s="32"/>
      <c r="C47" s="38"/>
      <c r="D47" s="32"/>
      <c r="E47" s="39"/>
      <c r="F47" s="32"/>
      <c r="G47" s="40"/>
      <c r="H47" s="32"/>
      <c r="I47" s="41"/>
      <c r="J47" s="41"/>
      <c r="K47" s="41"/>
      <c r="L47" s="41"/>
      <c r="M47" s="41"/>
      <c r="N47" s="41"/>
      <c r="O47" s="41"/>
      <c r="P47" s="41"/>
      <c r="Q47" s="41"/>
      <c r="R47" s="36"/>
    </row>
    <row r="48" spans="1:18" s="8" customFormat="1" ht="12.75" customHeight="1">
      <c r="A48" s="13"/>
      <c r="B48" s="14"/>
      <c r="D48" s="14"/>
      <c r="E48" s="15"/>
      <c r="F48" s="14"/>
      <c r="G48" s="14"/>
      <c r="H48" s="14"/>
      <c r="I48" s="12"/>
      <c r="J48" s="12"/>
      <c r="K48" s="12"/>
      <c r="L48" s="12"/>
      <c r="M48" s="12"/>
      <c r="N48" s="12"/>
      <c r="O48" s="12"/>
      <c r="P48" s="12"/>
      <c r="Q48" s="12"/>
    </row>
  </sheetData>
  <sheetProtection algorithmName="SHA-512" hashValue="AX1BS3LxfMqk3ihKA0yKyKeEUea47y8wm1ebXUAbpFhv8t5hXAogi12zFUojwnBcsQSXH+fT2aMESaQ3tpNtHw==" saltValue="o+XF0w4zrMoZG5tE0lyKPg==" spinCount="100000" sheet="1" selectLockedCells="1" selectUnlockedCells="1"/>
  <sortState xmlns:xlrd2="http://schemas.microsoft.com/office/spreadsheetml/2017/richdata2" ref="A5:Q46">
    <sortCondition descending="1" ref="G5:G46"/>
  </sortState>
  <mergeCells count="11">
    <mergeCell ref="I1:I2"/>
    <mergeCell ref="Q1:Q2"/>
    <mergeCell ref="A2:G2"/>
    <mergeCell ref="P1:P2"/>
    <mergeCell ref="A1:G1"/>
    <mergeCell ref="N1:N2"/>
    <mergeCell ref="O1:O2"/>
    <mergeCell ref="M1:M2"/>
    <mergeCell ref="L1:L2"/>
    <mergeCell ref="K1:K2"/>
    <mergeCell ref="J1:J2"/>
  </mergeCells>
  <phoneticPr fontId="16" type="noConversion"/>
  <conditionalFormatting sqref="B3:C3">
    <cfRule type="duplicateValues" dxfId="95" priority="9" stopIfTrue="1"/>
  </conditionalFormatting>
  <conditionalFormatting sqref="B5:C39 C40:C45">
    <cfRule type="duplicateValues" dxfId="94" priority="4246" stopIfTrue="1"/>
    <cfRule type="duplicateValues" dxfId="93" priority="4247" stopIfTrue="1"/>
    <cfRule type="duplicateValues" dxfId="92" priority="4248" stopIfTrue="1"/>
  </conditionalFormatting>
  <conditionalFormatting sqref="B7:C39 C40:C45 B47:C48">
    <cfRule type="expression" dxfId="91" priority="4252" stopIfTrue="1">
      <formula>AND(COUNTIF($B$7:$C$48, B7)+COUNTIF(#REF!, B7)&gt;1,NOT(ISBLANK(B7)))</formula>
    </cfRule>
  </conditionalFormatting>
  <conditionalFormatting sqref="B7:C39 C40:C45 B47:C65502 B1:C2 B4">
    <cfRule type="expression" dxfId="90" priority="4254" stopIfTrue="1">
      <formula>AND(COUNTIF($B$1:$C$2, B1)+COUNTIF($B$4:$C$4, B1)+COUNTIF($B$7:$C$65502, B1)&gt;1,NOT(ISBLANK(B1)))</formula>
    </cfRule>
  </conditionalFormatting>
  <conditionalFormatting sqref="C4">
    <cfRule type="duplicateValues" dxfId="89" priority="4258"/>
    <cfRule type="duplicateValues" dxfId="88" priority="4259"/>
    <cfRule type="expression" dxfId="87" priority="4260" stopIfTrue="1">
      <formula>AND(COUNTIF($B$1:$C$2, C4)+COUNTIF($B$4:$C$4, C4)+COUNTIF($B$7:$C$65525, C4)&gt;1,NOT(ISBLANK(C4)))</formula>
    </cfRule>
  </conditionalFormatting>
  <conditionalFormatting sqref="C35:C45">
    <cfRule type="duplicateValues" dxfId="86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33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9.26953125" style="3" bestFit="1" customWidth="1"/>
    <col min="4" max="4" width="8.453125" style="2" bestFit="1" customWidth="1"/>
    <col min="5" max="5" width="63.26953125" style="10" customWidth="1"/>
    <col min="6" max="6" width="7.7265625" style="2" customWidth="1"/>
    <col min="7" max="7" width="8" style="2" bestFit="1" customWidth="1"/>
    <col min="8" max="8" width="1" style="2" customWidth="1"/>
    <col min="9" max="17" width="6.7265625" style="12" customWidth="1"/>
    <col min="18" max="18" width="1" style="3" customWidth="1"/>
    <col min="19" max="16384" width="9.1796875" style="3"/>
  </cols>
  <sheetData>
    <row r="1" spans="1:18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56" t="s">
        <v>176</v>
      </c>
      <c r="M1" s="56" t="s">
        <v>145</v>
      </c>
      <c r="N1" s="56" t="s">
        <v>134</v>
      </c>
      <c r="O1" s="56" t="s">
        <v>119</v>
      </c>
      <c r="P1" s="56" t="s">
        <v>98</v>
      </c>
      <c r="Q1" s="56" t="s">
        <v>10</v>
      </c>
      <c r="R1" s="26"/>
    </row>
    <row r="2" spans="1:18" s="4" customFormat="1" ht="65.150000000000006" customHeight="1">
      <c r="A2" s="50" t="s">
        <v>349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57"/>
      <c r="O2" s="57"/>
      <c r="P2" s="57"/>
      <c r="Q2" s="57"/>
      <c r="R2" s="33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45844</v>
      </c>
      <c r="L3" s="19">
        <v>45823</v>
      </c>
      <c r="M3" s="19">
        <v>45809</v>
      </c>
      <c r="N3" s="19">
        <v>45760</v>
      </c>
      <c r="O3" s="19">
        <v>45753</v>
      </c>
      <c r="P3" s="19">
        <v>45704</v>
      </c>
      <c r="Q3" s="19">
        <v>45697</v>
      </c>
      <c r="R3" s="33"/>
    </row>
    <row r="4" spans="1:18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21" t="s">
        <v>11</v>
      </c>
      <c r="M4" s="21" t="s">
        <v>146</v>
      </c>
      <c r="N4" s="21" t="s">
        <v>11</v>
      </c>
      <c r="O4" s="21" t="s">
        <v>120</v>
      </c>
      <c r="P4" s="21" t="s">
        <v>11</v>
      </c>
      <c r="Q4" s="21" t="s">
        <v>11</v>
      </c>
      <c r="R4" s="34"/>
    </row>
    <row r="5" spans="1:18" s="11" customFormat="1" ht="18" customHeight="1">
      <c r="A5" s="1">
        <v>1</v>
      </c>
      <c r="B5" s="1">
        <v>2778</v>
      </c>
      <c r="C5" s="5" t="s">
        <v>183</v>
      </c>
      <c r="D5" s="1" t="s">
        <v>66</v>
      </c>
      <c r="E5" s="6" t="s">
        <v>8</v>
      </c>
      <c r="F5" s="1" t="s">
        <v>9</v>
      </c>
      <c r="G5" s="1">
        <f t="shared" ref="G5:G30" si="0">SUM(I5:Q5)</f>
        <v>360</v>
      </c>
      <c r="H5" s="30"/>
      <c r="I5" s="7"/>
      <c r="J5" s="7">
        <v>300</v>
      </c>
      <c r="K5" s="7"/>
      <c r="L5" s="7">
        <v>60</v>
      </c>
      <c r="M5" s="7"/>
      <c r="N5" s="7"/>
      <c r="O5" s="7"/>
      <c r="P5" s="7"/>
      <c r="Q5" s="7"/>
      <c r="R5" s="35"/>
    </row>
    <row r="6" spans="1:18" s="11" customFormat="1" ht="18" customHeight="1">
      <c r="A6" s="1">
        <v>2</v>
      </c>
      <c r="B6" s="1">
        <v>1278</v>
      </c>
      <c r="C6" s="5" t="s">
        <v>106</v>
      </c>
      <c r="D6" s="1" t="s">
        <v>66</v>
      </c>
      <c r="E6" s="6" t="s">
        <v>8</v>
      </c>
      <c r="F6" s="1" t="s">
        <v>20</v>
      </c>
      <c r="G6" s="1">
        <f t="shared" si="0"/>
        <v>355</v>
      </c>
      <c r="H6" s="30"/>
      <c r="I6" s="7"/>
      <c r="J6" s="7">
        <v>200</v>
      </c>
      <c r="K6" s="7"/>
      <c r="L6" s="7">
        <v>50</v>
      </c>
      <c r="M6" s="7"/>
      <c r="N6" s="7">
        <v>50</v>
      </c>
      <c r="O6" s="7"/>
      <c r="P6" s="7">
        <v>55</v>
      </c>
      <c r="Q6" s="7"/>
      <c r="R6" s="31"/>
    </row>
    <row r="7" spans="1:18" s="11" customFormat="1" ht="18" customHeight="1">
      <c r="A7" s="1">
        <v>3</v>
      </c>
      <c r="B7" s="1">
        <v>5797</v>
      </c>
      <c r="C7" s="22" t="s">
        <v>77</v>
      </c>
      <c r="D7" s="1" t="s">
        <v>66</v>
      </c>
      <c r="E7" s="6" t="s">
        <v>78</v>
      </c>
      <c r="F7" s="1" t="s">
        <v>9</v>
      </c>
      <c r="G7" s="1">
        <f t="shared" si="0"/>
        <v>280</v>
      </c>
      <c r="H7" s="30"/>
      <c r="I7" s="7"/>
      <c r="J7" s="7">
        <v>140</v>
      </c>
      <c r="K7" s="7"/>
      <c r="L7" s="7">
        <v>55</v>
      </c>
      <c r="M7" s="7"/>
      <c r="N7" s="7"/>
      <c r="O7" s="7">
        <v>55</v>
      </c>
      <c r="P7" s="7"/>
      <c r="Q7" s="7">
        <v>30</v>
      </c>
      <c r="R7" s="31"/>
    </row>
    <row r="8" spans="1:18" s="11" customFormat="1" ht="18" customHeight="1">
      <c r="A8" s="1">
        <v>4</v>
      </c>
      <c r="B8" s="1">
        <v>12294</v>
      </c>
      <c r="C8" s="22" t="s">
        <v>105</v>
      </c>
      <c r="D8" s="1" t="s">
        <v>66</v>
      </c>
      <c r="E8" s="6" t="s">
        <v>19</v>
      </c>
      <c r="F8" s="1" t="s">
        <v>20</v>
      </c>
      <c r="G8" s="1">
        <f t="shared" si="0"/>
        <v>275</v>
      </c>
      <c r="H8" s="30"/>
      <c r="I8" s="7"/>
      <c r="J8" s="7">
        <v>160</v>
      </c>
      <c r="K8" s="7"/>
      <c r="L8" s="7"/>
      <c r="M8" s="7"/>
      <c r="N8" s="7">
        <v>55</v>
      </c>
      <c r="O8" s="7"/>
      <c r="P8" s="7">
        <v>60</v>
      </c>
      <c r="Q8" s="7"/>
      <c r="R8" s="31"/>
    </row>
    <row r="9" spans="1:18" s="11" customFormat="1" ht="18" customHeight="1">
      <c r="A9" s="1">
        <v>5</v>
      </c>
      <c r="B9" s="1">
        <v>2069</v>
      </c>
      <c r="C9" s="5" t="s">
        <v>270</v>
      </c>
      <c r="D9" s="1" t="s">
        <v>66</v>
      </c>
      <c r="E9" s="6" t="s">
        <v>8</v>
      </c>
      <c r="F9" s="1" t="s">
        <v>20</v>
      </c>
      <c r="G9" s="1">
        <f t="shared" si="0"/>
        <v>250</v>
      </c>
      <c r="H9" s="30"/>
      <c r="I9" s="7"/>
      <c r="J9" s="7">
        <v>250</v>
      </c>
      <c r="K9" s="7"/>
      <c r="L9" s="7"/>
      <c r="M9" s="7"/>
      <c r="N9" s="7"/>
      <c r="O9" s="7"/>
      <c r="P9" s="7"/>
      <c r="Q9" s="7"/>
      <c r="R9" s="31"/>
    </row>
    <row r="10" spans="1:18" s="11" customFormat="1" ht="18" customHeight="1">
      <c r="A10" s="1">
        <v>6</v>
      </c>
      <c r="B10" s="1">
        <v>15621</v>
      </c>
      <c r="C10" s="5" t="s">
        <v>79</v>
      </c>
      <c r="D10" s="1" t="s">
        <v>66</v>
      </c>
      <c r="E10" s="6" t="s">
        <v>8</v>
      </c>
      <c r="F10" s="1" t="s">
        <v>9</v>
      </c>
      <c r="G10" s="1">
        <f t="shared" si="0"/>
        <v>187.5</v>
      </c>
      <c r="H10" s="30"/>
      <c r="I10" s="7"/>
      <c r="J10" s="7">
        <v>120</v>
      </c>
      <c r="K10" s="7"/>
      <c r="L10" s="7">
        <v>40</v>
      </c>
      <c r="M10" s="7"/>
      <c r="N10" s="7"/>
      <c r="O10" s="7"/>
      <c r="P10" s="7"/>
      <c r="Q10" s="7">
        <f>55/2</f>
        <v>27.5</v>
      </c>
      <c r="R10" s="31"/>
    </row>
    <row r="11" spans="1:18" s="11" customFormat="1" ht="18" customHeight="1">
      <c r="A11" s="1">
        <v>7</v>
      </c>
      <c r="B11" s="1">
        <v>15559</v>
      </c>
      <c r="C11" s="5" t="s">
        <v>271</v>
      </c>
      <c r="D11" s="1" t="s">
        <v>66</v>
      </c>
      <c r="E11" s="6" t="s">
        <v>19</v>
      </c>
      <c r="F11" s="1" t="s">
        <v>20</v>
      </c>
      <c r="G11" s="1">
        <f t="shared" si="0"/>
        <v>180</v>
      </c>
      <c r="H11" s="30"/>
      <c r="I11" s="7"/>
      <c r="J11" s="7">
        <v>180</v>
      </c>
      <c r="K11" s="7"/>
      <c r="L11" s="7"/>
      <c r="M11" s="7"/>
      <c r="N11" s="7"/>
      <c r="O11" s="7"/>
      <c r="P11" s="7"/>
      <c r="Q11" s="7"/>
      <c r="R11" s="31"/>
    </row>
    <row r="12" spans="1:18" s="11" customFormat="1" ht="18" customHeight="1">
      <c r="A12" s="1">
        <v>8</v>
      </c>
      <c r="B12" s="1">
        <v>4893</v>
      </c>
      <c r="C12" s="5" t="s">
        <v>272</v>
      </c>
      <c r="D12" s="1" t="s">
        <v>66</v>
      </c>
      <c r="E12" s="6" t="s">
        <v>273</v>
      </c>
      <c r="F12" s="1" t="s">
        <v>20</v>
      </c>
      <c r="G12" s="1">
        <f t="shared" si="0"/>
        <v>130</v>
      </c>
      <c r="H12" s="30"/>
      <c r="I12" s="7"/>
      <c r="J12" s="7">
        <v>130</v>
      </c>
      <c r="K12" s="7"/>
      <c r="L12" s="7"/>
      <c r="M12" s="7"/>
      <c r="N12" s="7"/>
      <c r="O12" s="7"/>
      <c r="P12" s="7"/>
      <c r="Q12" s="7"/>
      <c r="R12" s="31"/>
    </row>
    <row r="13" spans="1:18" s="11" customFormat="1" ht="18" customHeight="1">
      <c r="A13" s="1">
        <v>9</v>
      </c>
      <c r="B13" s="1">
        <v>54100</v>
      </c>
      <c r="C13" s="5" t="s">
        <v>161</v>
      </c>
      <c r="D13" s="1" t="s">
        <v>66</v>
      </c>
      <c r="E13" s="6" t="s">
        <v>8</v>
      </c>
      <c r="F13" s="1" t="s">
        <v>122</v>
      </c>
      <c r="G13" s="1">
        <f t="shared" si="0"/>
        <v>113</v>
      </c>
      <c r="H13" s="30"/>
      <c r="I13" s="7"/>
      <c r="J13" s="7">
        <v>95</v>
      </c>
      <c r="K13" s="7"/>
      <c r="L13" s="7"/>
      <c r="M13" s="7">
        <v>18</v>
      </c>
      <c r="N13" s="7"/>
      <c r="O13" s="7"/>
      <c r="P13" s="7"/>
      <c r="Q13" s="7"/>
      <c r="R13" s="31"/>
    </row>
    <row r="14" spans="1:18" s="11" customFormat="1" ht="18" customHeight="1">
      <c r="A14" s="1">
        <v>10</v>
      </c>
      <c r="B14" s="1">
        <v>36848</v>
      </c>
      <c r="C14" s="5" t="s">
        <v>274</v>
      </c>
      <c r="D14" s="1" t="s">
        <v>66</v>
      </c>
      <c r="E14" s="6" t="s">
        <v>8</v>
      </c>
      <c r="F14" s="1" t="s">
        <v>112</v>
      </c>
      <c r="G14" s="1">
        <f t="shared" si="0"/>
        <v>110</v>
      </c>
      <c r="H14" s="30"/>
      <c r="I14" s="7"/>
      <c r="J14" s="7">
        <v>110</v>
      </c>
      <c r="K14" s="7"/>
      <c r="L14" s="7"/>
      <c r="M14" s="7"/>
      <c r="N14" s="7"/>
      <c r="O14" s="7"/>
      <c r="P14" s="7"/>
      <c r="Q14" s="7"/>
      <c r="R14" s="35"/>
    </row>
    <row r="15" spans="1:18" s="11" customFormat="1" ht="18" customHeight="1">
      <c r="A15" s="1">
        <v>11</v>
      </c>
      <c r="B15" s="1">
        <v>2572</v>
      </c>
      <c r="C15" s="5" t="s">
        <v>275</v>
      </c>
      <c r="D15" s="1" t="s">
        <v>66</v>
      </c>
      <c r="E15" s="6" t="s">
        <v>276</v>
      </c>
      <c r="F15" s="1" t="s">
        <v>20</v>
      </c>
      <c r="G15" s="1">
        <f t="shared" si="0"/>
        <v>100</v>
      </c>
      <c r="H15" s="30"/>
      <c r="I15" s="7"/>
      <c r="J15" s="7">
        <v>100</v>
      </c>
      <c r="K15" s="7"/>
      <c r="L15" s="7"/>
      <c r="M15" s="7"/>
      <c r="N15" s="7"/>
      <c r="O15" s="7"/>
      <c r="P15" s="7"/>
      <c r="Q15" s="7"/>
      <c r="R15" s="35"/>
    </row>
    <row r="16" spans="1:18" s="11" customFormat="1" ht="18" customHeight="1">
      <c r="A16" s="1">
        <v>12</v>
      </c>
      <c r="B16" s="1">
        <v>61871</v>
      </c>
      <c r="C16" s="5" t="s">
        <v>277</v>
      </c>
      <c r="D16" s="1" t="s">
        <v>66</v>
      </c>
      <c r="E16" s="6" t="s">
        <v>278</v>
      </c>
      <c r="F16" s="1" t="s">
        <v>122</v>
      </c>
      <c r="G16" s="1">
        <f t="shared" si="0"/>
        <v>90</v>
      </c>
      <c r="H16" s="30"/>
      <c r="I16" s="7"/>
      <c r="J16" s="7">
        <v>90</v>
      </c>
      <c r="K16" s="7"/>
      <c r="L16" s="7"/>
      <c r="M16" s="7"/>
      <c r="N16" s="7"/>
      <c r="O16" s="7"/>
      <c r="P16" s="7"/>
      <c r="Q16" s="7"/>
      <c r="R16" s="35"/>
    </row>
    <row r="17" spans="1:18" s="11" customFormat="1" ht="18" customHeight="1">
      <c r="A17" s="1">
        <v>13</v>
      </c>
      <c r="B17" s="1">
        <v>65658</v>
      </c>
      <c r="C17" s="5" t="s">
        <v>279</v>
      </c>
      <c r="D17" s="1" t="s">
        <v>66</v>
      </c>
      <c r="E17" s="6" t="s">
        <v>280</v>
      </c>
      <c r="F17" s="1" t="s">
        <v>20</v>
      </c>
      <c r="G17" s="1">
        <f t="shared" si="0"/>
        <v>85</v>
      </c>
      <c r="H17" s="30"/>
      <c r="I17" s="7"/>
      <c r="J17" s="7">
        <v>85</v>
      </c>
      <c r="K17" s="7"/>
      <c r="L17" s="7"/>
      <c r="M17" s="7"/>
      <c r="N17" s="7"/>
      <c r="O17" s="7"/>
      <c r="P17" s="7"/>
      <c r="Q17" s="7"/>
      <c r="R17" s="35"/>
    </row>
    <row r="18" spans="1:18" s="11" customFormat="1" ht="18" customHeight="1">
      <c r="A18" s="1">
        <v>14</v>
      </c>
      <c r="B18" s="1">
        <v>2326</v>
      </c>
      <c r="C18" s="5" t="s">
        <v>211</v>
      </c>
      <c r="D18" s="1" t="s">
        <v>66</v>
      </c>
      <c r="E18" s="6" t="s">
        <v>8</v>
      </c>
      <c r="F18" s="1" t="s">
        <v>144</v>
      </c>
      <c r="G18" s="1">
        <f t="shared" si="0"/>
        <v>60</v>
      </c>
      <c r="H18" s="30"/>
      <c r="I18" s="7"/>
      <c r="J18" s="7"/>
      <c r="K18" s="7">
        <v>60</v>
      </c>
      <c r="L18" s="7"/>
      <c r="M18" s="7"/>
      <c r="N18" s="7"/>
      <c r="O18" s="7"/>
      <c r="P18" s="7"/>
      <c r="Q18" s="7"/>
      <c r="R18" s="35"/>
    </row>
    <row r="19" spans="1:18" s="11" customFormat="1" ht="18" customHeight="1">
      <c r="A19" s="1">
        <v>15</v>
      </c>
      <c r="B19" s="1">
        <v>65361</v>
      </c>
      <c r="C19" s="5" t="s">
        <v>163</v>
      </c>
      <c r="D19" s="1" t="s">
        <v>66</v>
      </c>
      <c r="E19" s="6" t="s">
        <v>8</v>
      </c>
      <c r="F19" s="1" t="s">
        <v>144</v>
      </c>
      <c r="G19" s="1">
        <f t="shared" si="0"/>
        <v>55</v>
      </c>
      <c r="H19" s="30"/>
      <c r="I19" s="7"/>
      <c r="J19" s="7"/>
      <c r="K19" s="7">
        <v>45</v>
      </c>
      <c r="L19" s="7"/>
      <c r="M19" s="7">
        <v>10</v>
      </c>
      <c r="N19" s="7"/>
      <c r="O19" s="7"/>
      <c r="P19" s="7"/>
      <c r="Q19" s="7"/>
      <c r="R19" s="35"/>
    </row>
    <row r="20" spans="1:18" s="11" customFormat="1" ht="18" customHeight="1">
      <c r="A20" s="1">
        <v>15</v>
      </c>
      <c r="B20" s="1">
        <v>20377</v>
      </c>
      <c r="C20" s="5" t="s">
        <v>212</v>
      </c>
      <c r="D20" s="1" t="s">
        <v>66</v>
      </c>
      <c r="E20" s="6" t="s">
        <v>213</v>
      </c>
      <c r="F20" s="1" t="s">
        <v>144</v>
      </c>
      <c r="G20" s="1">
        <f t="shared" si="0"/>
        <v>55</v>
      </c>
      <c r="H20" s="30"/>
      <c r="I20" s="7"/>
      <c r="J20" s="7"/>
      <c r="K20" s="7">
        <v>55</v>
      </c>
      <c r="L20" s="7"/>
      <c r="M20" s="7"/>
      <c r="N20" s="7"/>
      <c r="O20" s="7"/>
      <c r="P20" s="7"/>
      <c r="Q20" s="7"/>
      <c r="R20" s="35"/>
    </row>
    <row r="21" spans="1:18" s="11" customFormat="1" ht="18" customHeight="1">
      <c r="A21" s="1">
        <v>17</v>
      </c>
      <c r="B21" s="1">
        <v>11696</v>
      </c>
      <c r="C21" s="5" t="s">
        <v>214</v>
      </c>
      <c r="D21" s="1" t="s">
        <v>66</v>
      </c>
      <c r="E21" s="6" t="s">
        <v>8</v>
      </c>
      <c r="F21" s="1" t="s">
        <v>144</v>
      </c>
      <c r="G21" s="1">
        <f t="shared" si="0"/>
        <v>50</v>
      </c>
      <c r="H21" s="30"/>
      <c r="I21" s="7"/>
      <c r="J21" s="7"/>
      <c r="K21" s="7">
        <v>50</v>
      </c>
      <c r="L21" s="7"/>
      <c r="M21" s="7"/>
      <c r="N21" s="7"/>
      <c r="O21" s="7"/>
      <c r="P21" s="7"/>
      <c r="Q21" s="7"/>
      <c r="R21" s="35"/>
    </row>
    <row r="22" spans="1:18" s="11" customFormat="1" ht="18" customHeight="1">
      <c r="A22" s="1">
        <v>18</v>
      </c>
      <c r="B22" s="1">
        <v>24081</v>
      </c>
      <c r="C22" s="5" t="s">
        <v>184</v>
      </c>
      <c r="D22" s="1" t="s">
        <v>66</v>
      </c>
      <c r="E22" s="6" t="s">
        <v>8</v>
      </c>
      <c r="F22" s="1" t="s">
        <v>9</v>
      </c>
      <c r="G22" s="1">
        <f t="shared" si="0"/>
        <v>45</v>
      </c>
      <c r="H22" s="30"/>
      <c r="I22" s="7"/>
      <c r="J22" s="7"/>
      <c r="K22" s="7"/>
      <c r="L22" s="7">
        <v>45</v>
      </c>
      <c r="M22" s="7"/>
      <c r="N22" s="7"/>
      <c r="O22" s="7"/>
      <c r="P22" s="7"/>
      <c r="Q22" s="7"/>
      <c r="R22" s="35"/>
    </row>
    <row r="23" spans="1:18" s="11" customFormat="1" ht="18" customHeight="1">
      <c r="A23" s="1">
        <v>18</v>
      </c>
      <c r="B23" s="1">
        <v>37014</v>
      </c>
      <c r="C23" s="22" t="s">
        <v>135</v>
      </c>
      <c r="D23" s="1" t="s">
        <v>66</v>
      </c>
      <c r="E23" s="6" t="s">
        <v>19</v>
      </c>
      <c r="F23" s="1" t="s">
        <v>20</v>
      </c>
      <c r="G23" s="1">
        <f t="shared" si="0"/>
        <v>45</v>
      </c>
      <c r="H23" s="30"/>
      <c r="I23" s="7"/>
      <c r="J23" s="7"/>
      <c r="K23" s="7"/>
      <c r="L23" s="7"/>
      <c r="M23" s="7"/>
      <c r="N23" s="7">
        <v>45</v>
      </c>
      <c r="O23" s="7"/>
      <c r="P23" s="7"/>
      <c r="Q23" s="7"/>
      <c r="R23" s="35"/>
    </row>
    <row r="24" spans="1:18" s="11" customFormat="1" ht="18" customHeight="1">
      <c r="A24" s="1">
        <v>20</v>
      </c>
      <c r="B24" s="1">
        <v>26826</v>
      </c>
      <c r="C24" s="5" t="s">
        <v>215</v>
      </c>
      <c r="D24" s="1" t="s">
        <v>66</v>
      </c>
      <c r="E24" s="6" t="s">
        <v>8</v>
      </c>
      <c r="F24" s="1" t="s">
        <v>43</v>
      </c>
      <c r="G24" s="1">
        <f t="shared" si="0"/>
        <v>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35"/>
    </row>
    <row r="25" spans="1:18" s="11" customFormat="1" ht="18" customHeight="1">
      <c r="A25" s="1">
        <v>21</v>
      </c>
      <c r="B25" s="1">
        <v>40743</v>
      </c>
      <c r="C25" s="5" t="s">
        <v>159</v>
      </c>
      <c r="D25" s="1" t="s">
        <v>66</v>
      </c>
      <c r="E25" s="6" t="s">
        <v>8</v>
      </c>
      <c r="F25" s="1" t="s">
        <v>43</v>
      </c>
      <c r="G25" s="1">
        <f t="shared" si="0"/>
        <v>35</v>
      </c>
      <c r="H25" s="30"/>
      <c r="I25" s="7"/>
      <c r="J25" s="7"/>
      <c r="K25" s="7"/>
      <c r="L25" s="7"/>
      <c r="M25" s="7">
        <v>35</v>
      </c>
      <c r="N25" s="7"/>
      <c r="O25" s="7"/>
      <c r="P25" s="7"/>
      <c r="Q25" s="7"/>
      <c r="R25" s="35"/>
    </row>
    <row r="26" spans="1:18" s="11" customFormat="1" ht="18" customHeight="1">
      <c r="A26" s="1">
        <v>21</v>
      </c>
      <c r="B26" s="1">
        <v>48474</v>
      </c>
      <c r="C26" s="5" t="s">
        <v>216</v>
      </c>
      <c r="D26" s="1" t="s">
        <v>66</v>
      </c>
      <c r="E26" s="6" t="s">
        <v>8</v>
      </c>
      <c r="F26" s="1" t="s">
        <v>144</v>
      </c>
      <c r="G26" s="1">
        <f t="shared" si="0"/>
        <v>35</v>
      </c>
      <c r="H26" s="30"/>
      <c r="I26" s="7"/>
      <c r="J26" s="7"/>
      <c r="K26" s="7">
        <v>35</v>
      </c>
      <c r="L26" s="7"/>
      <c r="M26" s="7"/>
      <c r="N26" s="7"/>
      <c r="O26" s="7"/>
      <c r="P26" s="7"/>
      <c r="Q26" s="7"/>
      <c r="R26" s="35"/>
    </row>
    <row r="27" spans="1:18" s="11" customFormat="1" ht="18" customHeight="1">
      <c r="A27" s="1">
        <v>23</v>
      </c>
      <c r="B27" s="1">
        <v>13858</v>
      </c>
      <c r="C27" s="5" t="s">
        <v>160</v>
      </c>
      <c r="D27" s="1" t="s">
        <v>66</v>
      </c>
      <c r="E27" s="6" t="s">
        <v>8</v>
      </c>
      <c r="F27" s="1" t="s">
        <v>43</v>
      </c>
      <c r="G27" s="1">
        <f t="shared" si="0"/>
        <v>30</v>
      </c>
      <c r="H27" s="30"/>
      <c r="I27" s="7"/>
      <c r="J27" s="7"/>
      <c r="K27" s="7"/>
      <c r="L27" s="7"/>
      <c r="M27" s="7">
        <v>30</v>
      </c>
      <c r="N27" s="7"/>
      <c r="O27" s="7"/>
      <c r="P27" s="7"/>
      <c r="Q27" s="7"/>
      <c r="R27" s="35"/>
    </row>
    <row r="28" spans="1:18" s="11" customFormat="1" ht="18" customHeight="1">
      <c r="A28" s="1">
        <v>23</v>
      </c>
      <c r="B28" s="1">
        <v>41168</v>
      </c>
      <c r="C28" s="5" t="s">
        <v>217</v>
      </c>
      <c r="D28" s="1" t="s">
        <v>66</v>
      </c>
      <c r="E28" s="6" t="s">
        <v>8</v>
      </c>
      <c r="F28" s="1" t="s">
        <v>144</v>
      </c>
      <c r="G28" s="1">
        <f t="shared" si="0"/>
        <v>30</v>
      </c>
      <c r="H28" s="30"/>
      <c r="I28" s="7"/>
      <c r="J28" s="7"/>
      <c r="K28" s="7">
        <v>30</v>
      </c>
      <c r="L28" s="7"/>
      <c r="M28" s="7"/>
      <c r="N28" s="7"/>
      <c r="O28" s="7"/>
      <c r="P28" s="7"/>
      <c r="Q28" s="7"/>
      <c r="R28" s="35"/>
    </row>
    <row r="29" spans="1:18" s="11" customFormat="1" ht="18" customHeight="1">
      <c r="A29" s="1">
        <v>25</v>
      </c>
      <c r="B29" s="1">
        <v>15819</v>
      </c>
      <c r="C29" s="5" t="s">
        <v>218</v>
      </c>
      <c r="D29" s="1" t="s">
        <v>66</v>
      </c>
      <c r="E29" s="6" t="s">
        <v>8</v>
      </c>
      <c r="F29" s="1" t="s">
        <v>144</v>
      </c>
      <c r="G29" s="1">
        <f t="shared" si="0"/>
        <v>25</v>
      </c>
      <c r="H29" s="30"/>
      <c r="I29" s="7"/>
      <c r="J29" s="7"/>
      <c r="K29" s="7">
        <v>25</v>
      </c>
      <c r="L29" s="7"/>
      <c r="M29" s="7"/>
      <c r="N29" s="7"/>
      <c r="O29" s="7"/>
      <c r="P29" s="7"/>
      <c r="Q29" s="7"/>
      <c r="R29" s="35"/>
    </row>
    <row r="30" spans="1:18" s="11" customFormat="1" ht="18" customHeight="1">
      <c r="A30" s="1">
        <v>26</v>
      </c>
      <c r="B30" s="1">
        <v>9456</v>
      </c>
      <c r="C30" s="5" t="s">
        <v>162</v>
      </c>
      <c r="D30" s="1" t="s">
        <v>66</v>
      </c>
      <c r="E30" s="6" t="s">
        <v>8</v>
      </c>
      <c r="F30" s="1" t="s">
        <v>144</v>
      </c>
      <c r="G30" s="1">
        <f t="shared" si="0"/>
        <v>15</v>
      </c>
      <c r="H30" s="30"/>
      <c r="I30" s="7"/>
      <c r="J30" s="7"/>
      <c r="K30" s="7"/>
      <c r="L30" s="7"/>
      <c r="M30" s="7">
        <v>15</v>
      </c>
      <c r="N30" s="7"/>
      <c r="O30" s="7"/>
      <c r="P30" s="7"/>
      <c r="Q30" s="7"/>
      <c r="R30" s="35"/>
    </row>
    <row r="31" spans="1:18" s="11" customFormat="1" ht="18" customHeight="1">
      <c r="A31" s="1"/>
      <c r="B31" s="1"/>
      <c r="C31" s="22"/>
      <c r="D31" s="1"/>
      <c r="E31" s="6"/>
      <c r="F31" s="1"/>
      <c r="G31" s="1"/>
      <c r="H31" s="30"/>
      <c r="I31" s="7"/>
      <c r="J31" s="7"/>
      <c r="K31" s="7"/>
      <c r="L31" s="7"/>
      <c r="M31" s="7"/>
      <c r="N31" s="7"/>
      <c r="O31" s="7"/>
      <c r="P31" s="7"/>
      <c r="Q31" s="7"/>
      <c r="R31" s="35"/>
    </row>
    <row r="32" spans="1:18" ht="7" customHeight="1">
      <c r="A32" s="37"/>
      <c r="B32" s="32"/>
      <c r="C32" s="38"/>
      <c r="D32" s="32"/>
      <c r="E32" s="39"/>
      <c r="F32" s="32"/>
      <c r="G32" s="40"/>
      <c r="H32" s="32"/>
      <c r="I32" s="41"/>
      <c r="J32" s="41"/>
      <c r="K32" s="41"/>
      <c r="L32" s="41"/>
      <c r="M32" s="41"/>
      <c r="N32" s="41"/>
      <c r="O32" s="41"/>
      <c r="P32" s="41"/>
      <c r="Q32" s="41"/>
      <c r="R32" s="36"/>
    </row>
    <row r="33" spans="1:17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  <c r="P33" s="12"/>
      <c r="Q33" s="12"/>
    </row>
  </sheetData>
  <sheetProtection algorithmName="SHA-512" hashValue="Sp2LAfEBydqqVbgyPGM+7Ps9EetD2mrE32nwL1IsjWJTo3MAr6IkQ7G9QzAPU4Y2NCE9dvs6IXbWzOkJ8i/Qng==" saltValue="Dg6nhMwAIa9oJVdxk8aIaA==" spinCount="100000" sheet="1" selectLockedCells="1" selectUnlockedCells="1"/>
  <sortState xmlns:xlrd2="http://schemas.microsoft.com/office/spreadsheetml/2017/richdata2" ref="A5:Q31">
    <sortCondition descending="1" ref="G5:G31"/>
  </sortState>
  <mergeCells count="11">
    <mergeCell ref="Q1:Q2"/>
    <mergeCell ref="A2:G2"/>
    <mergeCell ref="P1:P2"/>
    <mergeCell ref="A1:G1"/>
    <mergeCell ref="N1:N2"/>
    <mergeCell ref="O1:O2"/>
    <mergeCell ref="I1:I2"/>
    <mergeCell ref="M1:M2"/>
    <mergeCell ref="L1:L2"/>
    <mergeCell ref="K1:K2"/>
    <mergeCell ref="J1:J2"/>
  </mergeCells>
  <conditionalFormatting sqref="B1:C3 B5:C1048576 B4">
    <cfRule type="duplicateValues" dxfId="85" priority="4"/>
  </conditionalFormatting>
  <conditionalFormatting sqref="B3:C3">
    <cfRule type="duplicateValues" dxfId="84" priority="32" stopIfTrue="1"/>
  </conditionalFormatting>
  <conditionalFormatting sqref="B5:C31">
    <cfRule type="duplicateValues" dxfId="83" priority="4266" stopIfTrue="1"/>
    <cfRule type="duplicateValues" dxfId="82" priority="4267" stopIfTrue="1"/>
  </conditionalFormatting>
  <conditionalFormatting sqref="B14:C33">
    <cfRule type="expression" dxfId="81" priority="4143" stopIfTrue="1">
      <formula>AND(COUNTIF($B$14:$C$33, B14)+COUNTIF(#REF!, B14)&gt;1,NOT(ISBLANK(B14)))</formula>
    </cfRule>
  </conditionalFormatting>
  <conditionalFormatting sqref="B14:C65485 B1:C2 B4">
    <cfRule type="expression" dxfId="80" priority="4145" stopIfTrue="1">
      <formula>AND(COUNTIF($B$1:$C$2, B1)+COUNTIF($B$4:$C$4, B1)+COUNTIF($B$6:$C$65485, B1)&gt;1,NOT(ISBLANK(B1)))</formula>
    </cfRule>
  </conditionalFormatting>
  <conditionalFormatting sqref="C4">
    <cfRule type="duplicateValues" dxfId="79" priority="4272"/>
    <cfRule type="duplicateValues" dxfId="78" priority="4273"/>
    <cfRule type="expression" dxfId="77" priority="4274" stopIfTrue="1">
      <formula>AND(COUNTIF($B$1:$C$2, C4)+COUNTIF($B$4:$C$4, C4)+COUNTIF($B$14:$C$65513, C4)&gt;1,NOT(ISBLANK(C4)))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29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48.7265625" style="3" bestFit="1" customWidth="1"/>
    <col min="4" max="4" width="8.453125" style="2" bestFit="1" customWidth="1"/>
    <col min="5" max="5" width="58" style="10" bestFit="1" customWidth="1"/>
    <col min="6" max="6" width="7.7265625" style="2" customWidth="1"/>
    <col min="7" max="7" width="8" style="2" bestFit="1" customWidth="1"/>
    <col min="8" max="8" width="1" style="2" customWidth="1"/>
    <col min="9" max="17" width="6.7265625" style="12" customWidth="1"/>
    <col min="18" max="18" width="1" style="3" customWidth="1"/>
    <col min="19" max="16384" width="9.1796875" style="3"/>
  </cols>
  <sheetData>
    <row r="1" spans="1:18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56" t="s">
        <v>176</v>
      </c>
      <c r="M1" s="56" t="s">
        <v>145</v>
      </c>
      <c r="N1" s="56" t="s">
        <v>134</v>
      </c>
      <c r="O1" s="56" t="s">
        <v>119</v>
      </c>
      <c r="P1" s="56" t="s">
        <v>98</v>
      </c>
      <c r="Q1" s="56" t="s">
        <v>10</v>
      </c>
      <c r="R1" s="26"/>
    </row>
    <row r="2" spans="1:18" s="4" customFormat="1" ht="65.150000000000006" customHeight="1">
      <c r="A2" s="50" t="s">
        <v>350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57"/>
      <c r="O2" s="57"/>
      <c r="P2" s="57"/>
      <c r="Q2" s="57"/>
      <c r="R2" s="33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45844</v>
      </c>
      <c r="L3" s="19">
        <v>45823</v>
      </c>
      <c r="M3" s="19">
        <v>45809</v>
      </c>
      <c r="N3" s="19">
        <v>45760</v>
      </c>
      <c r="O3" s="19">
        <v>45753</v>
      </c>
      <c r="P3" s="19">
        <v>45704</v>
      </c>
      <c r="Q3" s="19">
        <v>45697</v>
      </c>
      <c r="R3" s="33"/>
    </row>
    <row r="4" spans="1:18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21" t="s">
        <v>11</v>
      </c>
      <c r="M4" s="21" t="s">
        <v>146</v>
      </c>
      <c r="N4" s="21" t="s">
        <v>11</v>
      </c>
      <c r="O4" s="21" t="s">
        <v>120</v>
      </c>
      <c r="P4" s="21" t="s">
        <v>11</v>
      </c>
      <c r="Q4" s="21" t="s">
        <v>11</v>
      </c>
      <c r="R4" s="34"/>
    </row>
    <row r="5" spans="1:18" s="11" customFormat="1" ht="18" customHeight="1">
      <c r="A5" s="1">
        <v>1</v>
      </c>
      <c r="B5" s="1">
        <v>1370</v>
      </c>
      <c r="C5" s="5" t="s">
        <v>80</v>
      </c>
      <c r="D5" s="1" t="s">
        <v>81</v>
      </c>
      <c r="E5" s="6" t="s">
        <v>42</v>
      </c>
      <c r="F5" s="1" t="s">
        <v>20</v>
      </c>
      <c r="G5" s="1">
        <f t="shared" ref="G5:G26" si="0">SUM(I5:Q5)</f>
        <v>480</v>
      </c>
      <c r="H5" s="30"/>
      <c r="I5" s="7"/>
      <c r="J5" s="7">
        <v>300</v>
      </c>
      <c r="K5" s="7"/>
      <c r="L5" s="7"/>
      <c r="M5" s="7"/>
      <c r="N5" s="7">
        <v>60</v>
      </c>
      <c r="O5" s="7"/>
      <c r="P5" s="7">
        <v>60</v>
      </c>
      <c r="Q5" s="7">
        <v>60</v>
      </c>
      <c r="R5" s="35"/>
    </row>
    <row r="6" spans="1:18" s="11" customFormat="1" ht="18" customHeight="1">
      <c r="A6" s="1">
        <v>2</v>
      </c>
      <c r="B6" s="1">
        <v>2458</v>
      </c>
      <c r="C6" s="6" t="s">
        <v>107</v>
      </c>
      <c r="D6" s="1" t="s">
        <v>81</v>
      </c>
      <c r="E6" s="6" t="s">
        <v>8</v>
      </c>
      <c r="F6" s="1" t="s">
        <v>9</v>
      </c>
      <c r="G6" s="1">
        <f t="shared" si="0"/>
        <v>425</v>
      </c>
      <c r="H6" s="30"/>
      <c r="I6" s="7"/>
      <c r="J6" s="7">
        <v>200</v>
      </c>
      <c r="K6" s="7"/>
      <c r="L6" s="7">
        <v>60</v>
      </c>
      <c r="M6" s="7"/>
      <c r="N6" s="7"/>
      <c r="O6" s="7">
        <v>110</v>
      </c>
      <c r="P6" s="7">
        <v>55</v>
      </c>
      <c r="Q6" s="7"/>
      <c r="R6" s="31"/>
    </row>
    <row r="7" spans="1:18" s="11" customFormat="1" ht="18" customHeight="1">
      <c r="A7" s="1">
        <v>3</v>
      </c>
      <c r="B7" s="1">
        <v>5015</v>
      </c>
      <c r="C7" s="6" t="s">
        <v>83</v>
      </c>
      <c r="D7" s="1" t="s">
        <v>81</v>
      </c>
      <c r="E7" s="6" t="s">
        <v>50</v>
      </c>
      <c r="F7" s="1" t="s">
        <v>9</v>
      </c>
      <c r="G7" s="1">
        <f t="shared" si="0"/>
        <v>335</v>
      </c>
      <c r="H7" s="30"/>
      <c r="I7" s="7"/>
      <c r="J7" s="7">
        <v>120</v>
      </c>
      <c r="K7" s="7"/>
      <c r="L7" s="7">
        <v>50</v>
      </c>
      <c r="M7" s="7"/>
      <c r="N7" s="7"/>
      <c r="O7" s="7">
        <v>90</v>
      </c>
      <c r="P7" s="7">
        <v>25</v>
      </c>
      <c r="Q7" s="7">
        <v>50</v>
      </c>
      <c r="R7" s="31"/>
    </row>
    <row r="8" spans="1:18" s="11" customFormat="1" ht="18" customHeight="1">
      <c r="A8" s="1">
        <v>4</v>
      </c>
      <c r="B8" s="1">
        <v>45675</v>
      </c>
      <c r="C8" s="6" t="s">
        <v>84</v>
      </c>
      <c r="D8" s="1" t="s">
        <v>81</v>
      </c>
      <c r="E8" s="6" t="s">
        <v>8</v>
      </c>
      <c r="F8" s="1" t="s">
        <v>9</v>
      </c>
      <c r="G8" s="1">
        <f t="shared" si="0"/>
        <v>320</v>
      </c>
      <c r="H8" s="30"/>
      <c r="I8" s="7"/>
      <c r="J8" s="7">
        <v>140</v>
      </c>
      <c r="K8" s="7"/>
      <c r="L8" s="7">
        <v>40</v>
      </c>
      <c r="M8" s="7"/>
      <c r="N8" s="7"/>
      <c r="O8" s="7">
        <v>95</v>
      </c>
      <c r="P8" s="7"/>
      <c r="Q8" s="7">
        <v>45</v>
      </c>
      <c r="R8" s="31"/>
    </row>
    <row r="9" spans="1:18" s="11" customFormat="1" ht="18" customHeight="1">
      <c r="A9" s="1">
        <v>5</v>
      </c>
      <c r="B9" s="1">
        <v>35754</v>
      </c>
      <c r="C9" s="6" t="s">
        <v>131</v>
      </c>
      <c r="D9" s="1" t="s">
        <v>81</v>
      </c>
      <c r="E9" s="6" t="s">
        <v>8</v>
      </c>
      <c r="F9" s="1" t="s">
        <v>9</v>
      </c>
      <c r="G9" s="1">
        <f t="shared" si="0"/>
        <v>255</v>
      </c>
      <c r="H9" s="30"/>
      <c r="I9" s="7"/>
      <c r="J9" s="7">
        <v>180</v>
      </c>
      <c r="K9" s="7"/>
      <c r="L9" s="7"/>
      <c r="M9" s="7"/>
      <c r="N9" s="7"/>
      <c r="O9" s="7">
        <v>75</v>
      </c>
      <c r="P9" s="7"/>
      <c r="Q9" s="7"/>
      <c r="R9" s="31"/>
    </row>
    <row r="10" spans="1:18" s="11" customFormat="1" ht="18" customHeight="1">
      <c r="A10" s="1">
        <v>6</v>
      </c>
      <c r="B10" s="1">
        <v>4658</v>
      </c>
      <c r="C10" s="6" t="s">
        <v>263</v>
      </c>
      <c r="D10" s="1" t="s">
        <v>81</v>
      </c>
      <c r="E10" s="6" t="s">
        <v>253</v>
      </c>
      <c r="F10" s="1" t="s">
        <v>20</v>
      </c>
      <c r="G10" s="1">
        <f t="shared" si="0"/>
        <v>250</v>
      </c>
      <c r="H10" s="30"/>
      <c r="I10" s="7"/>
      <c r="J10" s="7">
        <v>250</v>
      </c>
      <c r="K10" s="7"/>
      <c r="L10" s="7"/>
      <c r="M10" s="7"/>
      <c r="N10" s="7"/>
      <c r="O10" s="7"/>
      <c r="P10" s="7"/>
      <c r="Q10" s="7"/>
      <c r="R10" s="31"/>
    </row>
    <row r="11" spans="1:18" s="11" customFormat="1" ht="18" customHeight="1">
      <c r="A11" s="1">
        <v>7</v>
      </c>
      <c r="B11" s="1">
        <v>1564</v>
      </c>
      <c r="C11" s="6" t="s">
        <v>85</v>
      </c>
      <c r="D11" s="1" t="s">
        <v>81</v>
      </c>
      <c r="E11" s="6" t="s">
        <v>8</v>
      </c>
      <c r="F11" s="1" t="s">
        <v>9</v>
      </c>
      <c r="G11" s="1">
        <f t="shared" si="0"/>
        <v>245</v>
      </c>
      <c r="H11" s="30"/>
      <c r="I11" s="7"/>
      <c r="J11" s="7">
        <v>100</v>
      </c>
      <c r="K11" s="7"/>
      <c r="L11" s="7">
        <v>35</v>
      </c>
      <c r="M11" s="7"/>
      <c r="N11" s="7"/>
      <c r="O11" s="7">
        <v>70</v>
      </c>
      <c r="P11" s="7"/>
      <c r="Q11" s="7">
        <v>40</v>
      </c>
      <c r="R11" s="31"/>
    </row>
    <row r="12" spans="1:18" s="11" customFormat="1" ht="18" customHeight="1">
      <c r="A12" s="1">
        <v>8</v>
      </c>
      <c r="B12" s="1">
        <v>1273</v>
      </c>
      <c r="C12" s="6" t="s">
        <v>136</v>
      </c>
      <c r="D12" s="1" t="s">
        <v>81</v>
      </c>
      <c r="E12" s="6" t="s">
        <v>19</v>
      </c>
      <c r="F12" s="1" t="s">
        <v>20</v>
      </c>
      <c r="G12" s="1">
        <f t="shared" si="0"/>
        <v>175</v>
      </c>
      <c r="H12" s="30"/>
      <c r="I12" s="7"/>
      <c r="J12" s="7">
        <v>130</v>
      </c>
      <c r="K12" s="7"/>
      <c r="L12" s="7"/>
      <c r="M12" s="7"/>
      <c r="N12" s="7">
        <v>45</v>
      </c>
      <c r="O12" s="7"/>
      <c r="P12" s="7"/>
      <c r="Q12" s="7"/>
      <c r="R12" s="31"/>
    </row>
    <row r="13" spans="1:18" s="11" customFormat="1" ht="18" customHeight="1">
      <c r="A13" s="1">
        <v>9</v>
      </c>
      <c r="B13" s="1">
        <v>8639</v>
      </c>
      <c r="C13" s="6" t="s">
        <v>264</v>
      </c>
      <c r="D13" s="1" t="s">
        <v>81</v>
      </c>
      <c r="E13" s="6" t="s">
        <v>265</v>
      </c>
      <c r="F13" s="1" t="s">
        <v>20</v>
      </c>
      <c r="G13" s="1">
        <f t="shared" si="0"/>
        <v>160</v>
      </c>
      <c r="H13" s="30"/>
      <c r="I13" s="7"/>
      <c r="J13" s="7">
        <v>160</v>
      </c>
      <c r="K13" s="7"/>
      <c r="L13" s="7"/>
      <c r="M13" s="7"/>
      <c r="N13" s="7"/>
      <c r="O13" s="7"/>
      <c r="P13" s="7"/>
      <c r="Q13" s="7"/>
      <c r="R13" s="31"/>
    </row>
    <row r="14" spans="1:18" s="11" customFormat="1" ht="18" customHeight="1">
      <c r="A14" s="1">
        <v>10</v>
      </c>
      <c r="B14" s="1">
        <v>39309</v>
      </c>
      <c r="C14" s="6" t="s">
        <v>266</v>
      </c>
      <c r="D14" s="1" t="s">
        <v>81</v>
      </c>
      <c r="E14" s="6" t="s">
        <v>239</v>
      </c>
      <c r="F14" s="1" t="s">
        <v>20</v>
      </c>
      <c r="G14" s="1">
        <f t="shared" si="0"/>
        <v>110</v>
      </c>
      <c r="H14" s="30"/>
      <c r="I14" s="7"/>
      <c r="J14" s="7">
        <v>110</v>
      </c>
      <c r="K14" s="7"/>
      <c r="L14" s="7"/>
      <c r="M14" s="7"/>
      <c r="N14" s="7"/>
      <c r="O14" s="7"/>
      <c r="P14" s="7"/>
      <c r="Q14" s="7"/>
      <c r="R14" s="31"/>
    </row>
    <row r="15" spans="1:18" s="11" customFormat="1" ht="18" customHeight="1">
      <c r="A15" s="1">
        <v>11</v>
      </c>
      <c r="B15" s="1">
        <v>42677</v>
      </c>
      <c r="C15" s="5" t="s">
        <v>82</v>
      </c>
      <c r="D15" s="1" t="s">
        <v>81</v>
      </c>
      <c r="E15" s="6" t="s">
        <v>31</v>
      </c>
      <c r="F15" s="1" t="s">
        <v>9</v>
      </c>
      <c r="G15" s="1">
        <f t="shared" si="0"/>
        <v>100</v>
      </c>
      <c r="H15" s="30"/>
      <c r="I15" s="7"/>
      <c r="J15" s="7"/>
      <c r="K15" s="7"/>
      <c r="L15" s="7">
        <v>45</v>
      </c>
      <c r="M15" s="7"/>
      <c r="N15" s="7"/>
      <c r="O15" s="7"/>
      <c r="P15" s="7"/>
      <c r="Q15" s="7">
        <v>55</v>
      </c>
      <c r="R15" s="31"/>
    </row>
    <row r="16" spans="1:18" s="11" customFormat="1" ht="18" customHeight="1">
      <c r="A16" s="1">
        <v>12</v>
      </c>
      <c r="B16" s="1">
        <v>150</v>
      </c>
      <c r="C16" s="6" t="s">
        <v>267</v>
      </c>
      <c r="D16" s="1" t="s">
        <v>81</v>
      </c>
      <c r="E16" s="6" t="s">
        <v>109</v>
      </c>
      <c r="F16" s="1" t="s">
        <v>20</v>
      </c>
      <c r="G16" s="1">
        <f t="shared" si="0"/>
        <v>95</v>
      </c>
      <c r="H16" s="30"/>
      <c r="I16" s="7"/>
      <c r="J16" s="7">
        <v>95</v>
      </c>
      <c r="K16" s="7"/>
      <c r="L16" s="7"/>
      <c r="M16" s="7"/>
      <c r="N16" s="7"/>
      <c r="O16" s="7"/>
      <c r="P16" s="7"/>
      <c r="Q16" s="7"/>
      <c r="R16" s="31"/>
    </row>
    <row r="17" spans="1:18" s="11" customFormat="1" ht="18" customHeight="1">
      <c r="A17" s="1">
        <v>13</v>
      </c>
      <c r="B17" s="1">
        <v>13084</v>
      </c>
      <c r="C17" s="6" t="s">
        <v>164</v>
      </c>
      <c r="D17" s="1" t="s">
        <v>81</v>
      </c>
      <c r="E17" s="6" t="s">
        <v>8</v>
      </c>
      <c r="F17" s="1" t="s">
        <v>144</v>
      </c>
      <c r="G17" s="1">
        <f t="shared" si="0"/>
        <v>90</v>
      </c>
      <c r="H17" s="30"/>
      <c r="I17" s="7"/>
      <c r="J17" s="7"/>
      <c r="K17" s="7">
        <v>60</v>
      </c>
      <c r="L17" s="7"/>
      <c r="M17" s="7">
        <v>30</v>
      </c>
      <c r="N17" s="7"/>
      <c r="O17" s="7"/>
      <c r="P17" s="7"/>
      <c r="Q17" s="7"/>
      <c r="R17" s="31"/>
    </row>
    <row r="18" spans="1:18" s="11" customFormat="1" ht="18" customHeight="1">
      <c r="A18" s="1">
        <v>13</v>
      </c>
      <c r="B18" s="1">
        <v>28695</v>
      </c>
      <c r="C18" s="6" t="s">
        <v>268</v>
      </c>
      <c r="D18" s="1" t="s">
        <v>81</v>
      </c>
      <c r="E18" s="6" t="s">
        <v>8</v>
      </c>
      <c r="F18" s="1" t="s">
        <v>112</v>
      </c>
      <c r="G18" s="1">
        <f t="shared" si="0"/>
        <v>90</v>
      </c>
      <c r="H18" s="30"/>
      <c r="I18" s="7"/>
      <c r="J18" s="7">
        <v>90</v>
      </c>
      <c r="K18" s="7"/>
      <c r="L18" s="7"/>
      <c r="M18" s="7"/>
      <c r="N18" s="7"/>
      <c r="O18" s="7"/>
      <c r="P18" s="7"/>
      <c r="Q18" s="7"/>
      <c r="R18" s="31"/>
    </row>
    <row r="19" spans="1:18" s="11" customFormat="1" ht="18" customHeight="1">
      <c r="A19" s="1">
        <v>15</v>
      </c>
      <c r="B19" s="1">
        <v>4839</v>
      </c>
      <c r="C19" s="6" t="s">
        <v>269</v>
      </c>
      <c r="D19" s="1" t="s">
        <v>81</v>
      </c>
      <c r="E19" s="6" t="s">
        <v>244</v>
      </c>
      <c r="F19" s="1" t="s">
        <v>20</v>
      </c>
      <c r="G19" s="1">
        <f t="shared" si="0"/>
        <v>85</v>
      </c>
      <c r="H19" s="30"/>
      <c r="I19" s="7"/>
      <c r="J19" s="7">
        <v>85</v>
      </c>
      <c r="K19" s="7"/>
      <c r="L19" s="7"/>
      <c r="M19" s="7"/>
      <c r="N19" s="7"/>
      <c r="O19" s="7"/>
      <c r="P19" s="7"/>
      <c r="Q19" s="7"/>
      <c r="R19" s="31"/>
    </row>
    <row r="20" spans="1:18" s="11" customFormat="1" ht="18" customHeight="1">
      <c r="A20" s="1">
        <v>16</v>
      </c>
      <c r="B20" s="1">
        <v>47619</v>
      </c>
      <c r="C20" s="6" t="s">
        <v>165</v>
      </c>
      <c r="D20" s="1" t="s">
        <v>81</v>
      </c>
      <c r="E20" s="6" t="s">
        <v>8</v>
      </c>
      <c r="F20" s="1" t="s">
        <v>144</v>
      </c>
      <c r="G20" s="1">
        <f t="shared" si="0"/>
        <v>75</v>
      </c>
      <c r="H20" s="30"/>
      <c r="I20" s="7"/>
      <c r="J20" s="7"/>
      <c r="K20" s="7">
        <v>50</v>
      </c>
      <c r="L20" s="7"/>
      <c r="M20" s="7">
        <v>25</v>
      </c>
      <c r="N20" s="7"/>
      <c r="O20" s="7"/>
      <c r="P20" s="7"/>
      <c r="Q20" s="7"/>
      <c r="R20" s="31"/>
    </row>
    <row r="21" spans="1:18" s="11" customFormat="1" ht="18" customHeight="1">
      <c r="A21" s="1">
        <v>17</v>
      </c>
      <c r="B21" s="1">
        <v>58386</v>
      </c>
      <c r="C21" s="6" t="s">
        <v>166</v>
      </c>
      <c r="D21" s="1" t="s">
        <v>81</v>
      </c>
      <c r="E21" s="6" t="s">
        <v>8</v>
      </c>
      <c r="F21" s="1" t="s">
        <v>144</v>
      </c>
      <c r="G21" s="1">
        <f t="shared" si="0"/>
        <v>60</v>
      </c>
      <c r="H21" s="30"/>
      <c r="I21" s="7"/>
      <c r="J21" s="7"/>
      <c r="K21" s="7">
        <v>45</v>
      </c>
      <c r="L21" s="7"/>
      <c r="M21" s="7">
        <v>15</v>
      </c>
      <c r="N21" s="7"/>
      <c r="O21" s="7"/>
      <c r="P21" s="7"/>
      <c r="Q21" s="7"/>
      <c r="R21" s="31"/>
    </row>
    <row r="22" spans="1:18" s="11" customFormat="1" ht="18" customHeight="1">
      <c r="A22" s="1">
        <v>18</v>
      </c>
      <c r="B22" s="1">
        <v>9567</v>
      </c>
      <c r="C22" s="6" t="s">
        <v>219</v>
      </c>
      <c r="D22" s="1" t="s">
        <v>81</v>
      </c>
      <c r="E22" s="6" t="s">
        <v>8</v>
      </c>
      <c r="F22" s="1" t="s">
        <v>144</v>
      </c>
      <c r="G22" s="1">
        <f t="shared" si="0"/>
        <v>55</v>
      </c>
      <c r="H22" s="30"/>
      <c r="I22" s="7"/>
      <c r="J22" s="7"/>
      <c r="K22" s="7">
        <v>55</v>
      </c>
      <c r="L22" s="7"/>
      <c r="M22" s="7"/>
      <c r="N22" s="7"/>
      <c r="O22" s="7"/>
      <c r="P22" s="7"/>
      <c r="Q22" s="7"/>
      <c r="R22" s="31"/>
    </row>
    <row r="23" spans="1:18" s="11" customFormat="1" ht="18" customHeight="1">
      <c r="A23" s="1">
        <v>19</v>
      </c>
      <c r="B23" s="1">
        <v>63518</v>
      </c>
      <c r="C23" s="6" t="s">
        <v>167</v>
      </c>
      <c r="D23" s="1" t="s">
        <v>81</v>
      </c>
      <c r="E23" s="6" t="s">
        <v>8</v>
      </c>
      <c r="F23" s="1" t="s">
        <v>144</v>
      </c>
      <c r="G23" s="1">
        <f t="shared" si="0"/>
        <v>45</v>
      </c>
      <c r="H23" s="30"/>
      <c r="I23" s="7"/>
      <c r="J23" s="7"/>
      <c r="K23" s="7">
        <v>35</v>
      </c>
      <c r="L23" s="7"/>
      <c r="M23" s="7">
        <v>10</v>
      </c>
      <c r="N23" s="7"/>
      <c r="O23" s="7"/>
      <c r="P23" s="7"/>
      <c r="Q23" s="7"/>
      <c r="R23" s="31"/>
    </row>
    <row r="24" spans="1:18" s="11" customFormat="1" ht="18" customHeight="1">
      <c r="A24" s="1">
        <v>20</v>
      </c>
      <c r="B24" s="1">
        <v>9605</v>
      </c>
      <c r="C24" s="6" t="s">
        <v>220</v>
      </c>
      <c r="D24" s="1" t="s">
        <v>81</v>
      </c>
      <c r="E24" s="6" t="s">
        <v>8</v>
      </c>
      <c r="F24" s="1" t="s">
        <v>144</v>
      </c>
      <c r="G24" s="1">
        <f t="shared" si="0"/>
        <v>40</v>
      </c>
      <c r="H24" s="30"/>
      <c r="I24" s="7"/>
      <c r="J24" s="7"/>
      <c r="K24" s="7">
        <v>40</v>
      </c>
      <c r="L24" s="7"/>
      <c r="M24" s="7"/>
      <c r="N24" s="7"/>
      <c r="O24" s="7"/>
      <c r="P24" s="7"/>
      <c r="Q24" s="7"/>
      <c r="R24" s="31"/>
    </row>
    <row r="25" spans="1:18" s="11" customFormat="1" ht="18" customHeight="1">
      <c r="A25" s="1">
        <v>21</v>
      </c>
      <c r="B25" s="1">
        <v>66098</v>
      </c>
      <c r="C25" s="6" t="s">
        <v>221</v>
      </c>
      <c r="D25" s="1" t="s">
        <v>81</v>
      </c>
      <c r="E25" s="6" t="s">
        <v>8</v>
      </c>
      <c r="F25" s="1" t="s">
        <v>144</v>
      </c>
      <c r="G25" s="1">
        <f t="shared" si="0"/>
        <v>30</v>
      </c>
      <c r="H25" s="30"/>
      <c r="I25" s="7"/>
      <c r="J25" s="7"/>
      <c r="K25" s="7">
        <v>30</v>
      </c>
      <c r="L25" s="7"/>
      <c r="M25" s="7"/>
      <c r="N25" s="7"/>
      <c r="O25" s="7"/>
      <c r="P25" s="7"/>
      <c r="Q25" s="7"/>
      <c r="R25" s="31"/>
    </row>
    <row r="26" spans="1:18" s="11" customFormat="1" ht="18" customHeight="1">
      <c r="A26" s="1">
        <v>22</v>
      </c>
      <c r="B26" s="1">
        <v>66130</v>
      </c>
      <c r="C26" s="6" t="s">
        <v>222</v>
      </c>
      <c r="D26" s="1" t="s">
        <v>81</v>
      </c>
      <c r="E26" s="6" t="s">
        <v>8</v>
      </c>
      <c r="F26" s="1" t="s">
        <v>144</v>
      </c>
      <c r="G26" s="1">
        <f t="shared" si="0"/>
        <v>25</v>
      </c>
      <c r="H26" s="30"/>
      <c r="I26" s="7"/>
      <c r="J26" s="7"/>
      <c r="K26" s="7">
        <v>25</v>
      </c>
      <c r="L26" s="7"/>
      <c r="M26" s="7"/>
      <c r="N26" s="7"/>
      <c r="O26" s="7"/>
      <c r="P26" s="7"/>
      <c r="Q26" s="7"/>
      <c r="R26" s="31"/>
    </row>
    <row r="27" spans="1:18" ht="18" customHeight="1">
      <c r="A27" s="1"/>
      <c r="B27" s="1"/>
      <c r="C27" s="5"/>
      <c r="D27" s="1"/>
      <c r="E27" s="6"/>
      <c r="F27" s="1"/>
      <c r="G27" s="1"/>
      <c r="H27" s="27"/>
      <c r="I27" s="7"/>
      <c r="J27" s="7"/>
      <c r="K27" s="7"/>
      <c r="L27" s="7"/>
      <c r="M27" s="7"/>
      <c r="N27" s="7"/>
      <c r="O27" s="7"/>
      <c r="P27" s="7"/>
      <c r="Q27" s="7"/>
      <c r="R27" s="33"/>
    </row>
    <row r="28" spans="1:18" ht="7" customHeight="1">
      <c r="A28" s="37"/>
      <c r="B28" s="32"/>
      <c r="C28" s="38"/>
      <c r="D28" s="32"/>
      <c r="E28" s="39"/>
      <c r="F28" s="32"/>
      <c r="G28" s="40"/>
      <c r="H28" s="32"/>
      <c r="I28" s="41"/>
      <c r="J28" s="41"/>
      <c r="K28" s="41"/>
      <c r="L28" s="41"/>
      <c r="M28" s="41"/>
      <c r="N28" s="41"/>
      <c r="O28" s="41"/>
      <c r="P28" s="41"/>
      <c r="Q28" s="41"/>
      <c r="R28" s="36"/>
    </row>
    <row r="29" spans="1:18" s="8" customFormat="1" ht="12.75" customHeight="1">
      <c r="A29" s="13"/>
      <c r="B29" s="14"/>
      <c r="D29" s="14"/>
      <c r="E29" s="15"/>
      <c r="F29" s="14"/>
      <c r="G29" s="14"/>
      <c r="H29" s="14"/>
      <c r="I29" s="12"/>
      <c r="J29" s="12"/>
      <c r="K29" s="12"/>
      <c r="L29" s="12"/>
      <c r="M29" s="12"/>
      <c r="N29" s="12"/>
      <c r="O29" s="12"/>
      <c r="P29" s="12"/>
      <c r="Q29" s="12"/>
    </row>
  </sheetData>
  <sheetProtection algorithmName="SHA-512" hashValue="RRPp8bDVBoOJSDinI4xmPeQotMPFuKLL4XfQIwH3TpijAsuCDhh9tx36jo8dA0TsIaeLykBAY+PYv805ZCEUmA==" saltValue="gft7jxSs3Qs7skjDtx4thA==" spinCount="100000" sheet="1" selectLockedCells="1" selectUnlockedCells="1"/>
  <sortState xmlns:xlrd2="http://schemas.microsoft.com/office/spreadsheetml/2017/richdata2" ref="A5:Q27">
    <sortCondition descending="1" ref="G5:G27"/>
  </sortState>
  <mergeCells count="11">
    <mergeCell ref="A1:G1"/>
    <mergeCell ref="Q1:Q2"/>
    <mergeCell ref="A2:G2"/>
    <mergeCell ref="P1:P2"/>
    <mergeCell ref="I1:I2"/>
    <mergeCell ref="O1:O2"/>
    <mergeCell ref="N1:N2"/>
    <mergeCell ref="M1:M2"/>
    <mergeCell ref="L1:L2"/>
    <mergeCell ref="K1:K2"/>
    <mergeCell ref="J1:J2"/>
  </mergeCells>
  <phoneticPr fontId="15" type="noConversion"/>
  <conditionalFormatting sqref="B7:B26 B27:C65495 B1:C2 B4">
    <cfRule type="expression" dxfId="76" priority="2112" stopIfTrue="1">
      <formula>AND(COUNTIF($B$1:$C$2, B1)+COUNTIF($B$4:$C$4, B1)+COUNTIF($B$7:$C$65495, B1)&gt;1,NOT(ISBLANK(B1)))</formula>
    </cfRule>
  </conditionalFormatting>
  <conditionalFormatting sqref="B1:C3 B5:C1048576 B4">
    <cfRule type="duplicateValues" dxfId="75" priority="4"/>
  </conditionalFormatting>
  <conditionalFormatting sqref="B3:C3">
    <cfRule type="duplicateValues" dxfId="74" priority="10" stopIfTrue="1"/>
  </conditionalFormatting>
  <conditionalFormatting sqref="B5:C6 B7:B26">
    <cfRule type="duplicateValues" dxfId="73" priority="4284" stopIfTrue="1"/>
  </conditionalFormatting>
  <conditionalFormatting sqref="B27:C27 B5:C6 B7:B26">
    <cfRule type="duplicateValues" dxfId="72" priority="2101" stopIfTrue="1"/>
    <cfRule type="duplicateValues" dxfId="71" priority="2102" stopIfTrue="1"/>
    <cfRule type="duplicateValues" dxfId="70" priority="2103" stopIfTrue="1"/>
  </conditionalFormatting>
  <conditionalFormatting sqref="B27:C29 B7:B26">
    <cfRule type="duplicateValues" dxfId="69" priority="2110" stopIfTrue="1"/>
  </conditionalFormatting>
  <conditionalFormatting sqref="C4">
    <cfRule type="duplicateValues" dxfId="68" priority="4298"/>
    <cfRule type="duplicateValues" dxfId="67" priority="4299"/>
    <cfRule type="expression" dxfId="66" priority="4300" stopIfTrue="1">
      <formula>AND(COUNTIF($B$1:$C$2, C4)+COUNTIF($B$4:$C$4, C4)+COUNTIF($B$7:$C$65509, C4)&gt;1,NOT(ISBLANK(C4)))</formula>
    </cfRule>
  </conditionalFormatting>
  <conditionalFormatting sqref="C27">
    <cfRule type="duplicateValues" dxfId="65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R21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" style="3" bestFit="1" customWidth="1"/>
    <col min="4" max="4" width="8.453125" style="2" bestFit="1" customWidth="1"/>
    <col min="5" max="5" width="61.81640625" style="10" customWidth="1"/>
    <col min="6" max="6" width="7.7265625" style="2" customWidth="1"/>
    <col min="7" max="7" width="8" style="2" bestFit="1" customWidth="1"/>
    <col min="8" max="8" width="1" style="2" customWidth="1"/>
    <col min="9" max="17" width="6.7265625" style="12" customWidth="1"/>
    <col min="18" max="18" width="1" style="3" customWidth="1"/>
    <col min="19" max="16384" width="9.1796875" style="3"/>
  </cols>
  <sheetData>
    <row r="1" spans="1:18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56" t="s">
        <v>176</v>
      </c>
      <c r="M1" s="56" t="s">
        <v>145</v>
      </c>
      <c r="N1" s="56" t="s">
        <v>134</v>
      </c>
      <c r="O1" s="56" t="s">
        <v>119</v>
      </c>
      <c r="P1" s="56" t="s">
        <v>98</v>
      </c>
      <c r="Q1" s="56" t="s">
        <v>10</v>
      </c>
      <c r="R1" s="26"/>
    </row>
    <row r="2" spans="1:18" s="4" customFormat="1" ht="65.150000000000006" customHeight="1">
      <c r="A2" s="50" t="s">
        <v>351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57"/>
      <c r="O2" s="57"/>
      <c r="P2" s="57"/>
      <c r="Q2" s="57"/>
      <c r="R2" s="33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45844</v>
      </c>
      <c r="L3" s="19">
        <v>45823</v>
      </c>
      <c r="M3" s="19">
        <v>45809</v>
      </c>
      <c r="N3" s="19">
        <v>45760</v>
      </c>
      <c r="O3" s="19">
        <v>45753</v>
      </c>
      <c r="P3" s="19">
        <v>45704</v>
      </c>
      <c r="Q3" s="19">
        <v>45697</v>
      </c>
      <c r="R3" s="33"/>
    </row>
    <row r="4" spans="1:18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21" t="s">
        <v>11</v>
      </c>
      <c r="M4" s="21" t="s">
        <v>146</v>
      </c>
      <c r="N4" s="21" t="s">
        <v>11</v>
      </c>
      <c r="O4" s="21" t="s">
        <v>120</v>
      </c>
      <c r="P4" s="21" t="s">
        <v>11</v>
      </c>
      <c r="Q4" s="21" t="s">
        <v>11</v>
      </c>
      <c r="R4" s="34"/>
    </row>
    <row r="5" spans="1:18" s="11" customFormat="1" ht="18" customHeight="1">
      <c r="A5" s="1">
        <v>1</v>
      </c>
      <c r="B5" s="1">
        <v>2460</v>
      </c>
      <c r="C5" s="5" t="s">
        <v>86</v>
      </c>
      <c r="D5" s="1" t="s">
        <v>87</v>
      </c>
      <c r="E5" s="6" t="s">
        <v>8</v>
      </c>
      <c r="F5" s="1" t="s">
        <v>9</v>
      </c>
      <c r="G5" s="1">
        <f t="shared" ref="G5:G18" si="0">SUM(I5:Q5)</f>
        <v>415</v>
      </c>
      <c r="H5" s="30"/>
      <c r="I5" s="7"/>
      <c r="J5" s="7">
        <v>300</v>
      </c>
      <c r="K5" s="7"/>
      <c r="L5" s="7">
        <v>30</v>
      </c>
      <c r="M5" s="7"/>
      <c r="N5" s="7"/>
      <c r="O5" s="7">
        <v>55</v>
      </c>
      <c r="P5" s="7"/>
      <c r="Q5" s="7">
        <v>30</v>
      </c>
      <c r="R5" s="35"/>
    </row>
    <row r="6" spans="1:18" s="11" customFormat="1" ht="18" customHeight="1">
      <c r="A6" s="1">
        <v>2</v>
      </c>
      <c r="B6" s="1">
        <v>2051</v>
      </c>
      <c r="C6" s="5" t="s">
        <v>108</v>
      </c>
      <c r="D6" s="1" t="s">
        <v>87</v>
      </c>
      <c r="E6" s="6" t="s">
        <v>109</v>
      </c>
      <c r="F6" s="1" t="s">
        <v>20</v>
      </c>
      <c r="G6" s="1">
        <f t="shared" si="0"/>
        <v>365</v>
      </c>
      <c r="H6" s="30"/>
      <c r="I6" s="7"/>
      <c r="J6" s="7">
        <v>250</v>
      </c>
      <c r="K6" s="7"/>
      <c r="L6" s="7"/>
      <c r="M6" s="7"/>
      <c r="N6" s="7">
        <v>60</v>
      </c>
      <c r="O6" s="7"/>
      <c r="P6" s="7">
        <v>55</v>
      </c>
      <c r="Q6" s="7"/>
      <c r="R6" s="35"/>
    </row>
    <row r="7" spans="1:18" s="11" customFormat="1" ht="18" customHeight="1">
      <c r="A7" s="1">
        <v>3</v>
      </c>
      <c r="B7" s="1">
        <v>2483</v>
      </c>
      <c r="C7" s="5" t="s">
        <v>256</v>
      </c>
      <c r="D7" s="1" t="s">
        <v>87</v>
      </c>
      <c r="E7" s="6" t="s">
        <v>8</v>
      </c>
      <c r="F7" s="1" t="s">
        <v>112</v>
      </c>
      <c r="G7" s="1">
        <f t="shared" si="0"/>
        <v>200</v>
      </c>
      <c r="H7" s="30"/>
      <c r="I7" s="7"/>
      <c r="J7" s="7">
        <v>200</v>
      </c>
      <c r="K7" s="7"/>
      <c r="L7" s="7"/>
      <c r="M7" s="7"/>
      <c r="N7" s="7"/>
      <c r="O7" s="7"/>
      <c r="P7" s="7"/>
      <c r="Q7" s="7"/>
      <c r="R7" s="35"/>
    </row>
    <row r="8" spans="1:18" s="11" customFormat="1" ht="18" customHeight="1">
      <c r="A8" s="1">
        <v>4</v>
      </c>
      <c r="B8" s="1">
        <v>1269</v>
      </c>
      <c r="C8" s="5" t="s">
        <v>257</v>
      </c>
      <c r="D8" s="1" t="s">
        <v>87</v>
      </c>
      <c r="E8" s="6" t="s">
        <v>8</v>
      </c>
      <c r="F8" s="1" t="s">
        <v>20</v>
      </c>
      <c r="G8" s="1">
        <f t="shared" si="0"/>
        <v>180</v>
      </c>
      <c r="H8" s="30"/>
      <c r="I8" s="7"/>
      <c r="J8" s="7">
        <v>180</v>
      </c>
      <c r="K8" s="7"/>
      <c r="L8" s="7"/>
      <c r="M8" s="7"/>
      <c r="N8" s="7"/>
      <c r="O8" s="7"/>
      <c r="P8" s="7"/>
      <c r="Q8" s="7"/>
      <c r="R8" s="35"/>
    </row>
    <row r="9" spans="1:18" s="11" customFormat="1" ht="18" customHeight="1">
      <c r="A9" s="1">
        <v>5</v>
      </c>
      <c r="B9" s="1">
        <v>9186</v>
      </c>
      <c r="C9" s="5" t="s">
        <v>258</v>
      </c>
      <c r="D9" s="1" t="s">
        <v>87</v>
      </c>
      <c r="E9" s="6" t="s">
        <v>191</v>
      </c>
      <c r="F9" s="1" t="s">
        <v>20</v>
      </c>
      <c r="G9" s="1">
        <f t="shared" si="0"/>
        <v>160</v>
      </c>
      <c r="H9" s="30"/>
      <c r="I9" s="7"/>
      <c r="J9" s="7">
        <v>160</v>
      </c>
      <c r="K9" s="7"/>
      <c r="L9" s="7"/>
      <c r="M9" s="7"/>
      <c r="N9" s="7"/>
      <c r="O9" s="7"/>
      <c r="P9" s="7"/>
      <c r="Q9" s="7"/>
      <c r="R9" s="35"/>
    </row>
    <row r="10" spans="1:18" s="11" customFormat="1" ht="18" customHeight="1">
      <c r="A10" s="1">
        <v>6</v>
      </c>
      <c r="B10" s="1">
        <v>40264</v>
      </c>
      <c r="C10" s="5" t="s">
        <v>259</v>
      </c>
      <c r="D10" s="1" t="s">
        <v>87</v>
      </c>
      <c r="E10" s="6" t="s">
        <v>19</v>
      </c>
      <c r="F10" s="1" t="s">
        <v>20</v>
      </c>
      <c r="G10" s="1">
        <f t="shared" si="0"/>
        <v>140</v>
      </c>
      <c r="H10" s="30"/>
      <c r="I10" s="7"/>
      <c r="J10" s="7">
        <v>140</v>
      </c>
      <c r="K10" s="7"/>
      <c r="L10" s="7"/>
      <c r="M10" s="7"/>
      <c r="N10" s="7"/>
      <c r="O10" s="7"/>
      <c r="P10" s="7"/>
      <c r="Q10" s="7"/>
      <c r="R10" s="35"/>
    </row>
    <row r="11" spans="1:18" s="11" customFormat="1" ht="18" customHeight="1">
      <c r="A11" s="1">
        <v>7</v>
      </c>
      <c r="B11" s="1">
        <v>63003</v>
      </c>
      <c r="C11" s="5" t="s">
        <v>260</v>
      </c>
      <c r="D11" s="1" t="s">
        <v>87</v>
      </c>
      <c r="E11" s="6" t="s">
        <v>8</v>
      </c>
      <c r="F11" s="1" t="s">
        <v>122</v>
      </c>
      <c r="G11" s="1">
        <f t="shared" si="0"/>
        <v>130</v>
      </c>
      <c r="H11" s="30"/>
      <c r="I11" s="7"/>
      <c r="J11" s="7">
        <v>130</v>
      </c>
      <c r="K11" s="7"/>
      <c r="L11" s="7"/>
      <c r="M11" s="7"/>
      <c r="N11" s="7"/>
      <c r="O11" s="7"/>
      <c r="P11" s="7"/>
      <c r="Q11" s="7"/>
      <c r="R11" s="35"/>
    </row>
    <row r="12" spans="1:18" s="11" customFormat="1" ht="18" customHeight="1">
      <c r="A12" s="1">
        <v>8</v>
      </c>
      <c r="B12" s="1">
        <v>1277</v>
      </c>
      <c r="C12" s="5" t="s">
        <v>261</v>
      </c>
      <c r="D12" s="1" t="s">
        <v>87</v>
      </c>
      <c r="E12" s="6" t="s">
        <v>262</v>
      </c>
      <c r="F12" s="1" t="s">
        <v>20</v>
      </c>
      <c r="G12" s="1">
        <f t="shared" si="0"/>
        <v>120</v>
      </c>
      <c r="H12" s="30"/>
      <c r="I12" s="7"/>
      <c r="J12" s="7">
        <v>120</v>
      </c>
      <c r="K12" s="7"/>
      <c r="L12" s="7"/>
      <c r="M12" s="7"/>
      <c r="N12" s="7"/>
      <c r="O12" s="7"/>
      <c r="P12" s="7"/>
      <c r="Q12" s="7"/>
      <c r="R12" s="35"/>
    </row>
    <row r="13" spans="1:18" s="11" customFormat="1" ht="18" customHeight="1">
      <c r="A13" s="1">
        <v>9</v>
      </c>
      <c r="B13" s="1">
        <v>23133</v>
      </c>
      <c r="C13" s="5" t="s">
        <v>88</v>
      </c>
      <c r="D13" s="1" t="s">
        <v>87</v>
      </c>
      <c r="E13" s="6" t="s">
        <v>31</v>
      </c>
      <c r="F13" s="1" t="s">
        <v>9</v>
      </c>
      <c r="G13" s="1">
        <f t="shared" si="0"/>
        <v>102.5</v>
      </c>
      <c r="H13" s="30"/>
      <c r="I13" s="7"/>
      <c r="J13" s="7"/>
      <c r="K13" s="7"/>
      <c r="L13" s="7">
        <f>55/2</f>
        <v>27.5</v>
      </c>
      <c r="M13" s="7"/>
      <c r="N13" s="7"/>
      <c r="O13" s="7">
        <f>95/2</f>
        <v>47.5</v>
      </c>
      <c r="P13" s="7"/>
      <c r="Q13" s="7">
        <f>55/2</f>
        <v>27.5</v>
      </c>
      <c r="R13" s="35"/>
    </row>
    <row r="14" spans="1:18" s="11" customFormat="1" ht="18" customHeight="1">
      <c r="A14" s="1">
        <v>10</v>
      </c>
      <c r="B14" s="1" t="s">
        <v>137</v>
      </c>
      <c r="C14" s="5" t="s">
        <v>138</v>
      </c>
      <c r="D14" s="1" t="s">
        <v>87</v>
      </c>
      <c r="E14" s="6" t="s">
        <v>19</v>
      </c>
      <c r="F14" s="1" t="s">
        <v>20</v>
      </c>
      <c r="G14" s="1">
        <f t="shared" si="0"/>
        <v>50</v>
      </c>
      <c r="H14" s="30"/>
      <c r="I14" s="7"/>
      <c r="J14" s="7"/>
      <c r="K14" s="7"/>
      <c r="L14" s="7"/>
      <c r="M14" s="7"/>
      <c r="N14" s="7">
        <v>50</v>
      </c>
      <c r="O14" s="7"/>
      <c r="P14" s="7"/>
      <c r="Q14" s="7"/>
      <c r="R14" s="35"/>
    </row>
    <row r="15" spans="1:18" s="11" customFormat="1" ht="18" customHeight="1">
      <c r="A15" s="1">
        <v>11</v>
      </c>
      <c r="B15" s="1">
        <v>63107</v>
      </c>
      <c r="C15" s="5" t="s">
        <v>169</v>
      </c>
      <c r="D15" s="1" t="s">
        <v>87</v>
      </c>
      <c r="E15" s="6" t="s">
        <v>8</v>
      </c>
      <c r="F15" s="1" t="s">
        <v>144</v>
      </c>
      <c r="G15" s="1">
        <f t="shared" si="0"/>
        <v>43</v>
      </c>
      <c r="H15" s="30"/>
      <c r="I15" s="7"/>
      <c r="J15" s="7"/>
      <c r="K15" s="7">
        <v>25</v>
      </c>
      <c r="L15" s="7"/>
      <c r="M15" s="7">
        <v>18</v>
      </c>
      <c r="N15" s="7"/>
      <c r="O15" s="7"/>
      <c r="P15" s="7"/>
      <c r="Q15" s="7"/>
      <c r="R15" s="35"/>
    </row>
    <row r="16" spans="1:18" s="11" customFormat="1" ht="18" customHeight="1">
      <c r="A16" s="1">
        <v>12</v>
      </c>
      <c r="B16" s="1">
        <v>43668</v>
      </c>
      <c r="C16" s="5" t="s">
        <v>168</v>
      </c>
      <c r="D16" s="1" t="s">
        <v>87</v>
      </c>
      <c r="E16" s="6" t="s">
        <v>8</v>
      </c>
      <c r="F16" s="1" t="s">
        <v>144</v>
      </c>
      <c r="G16" s="1">
        <f t="shared" si="0"/>
        <v>35</v>
      </c>
      <c r="H16" s="30"/>
      <c r="I16" s="7"/>
      <c r="J16" s="7"/>
      <c r="K16" s="7"/>
      <c r="L16" s="7"/>
      <c r="M16" s="7">
        <v>35</v>
      </c>
      <c r="N16" s="7"/>
      <c r="O16" s="7"/>
      <c r="P16" s="7"/>
      <c r="Q16" s="7"/>
      <c r="R16" s="35"/>
    </row>
    <row r="17" spans="1:18" s="11" customFormat="1" ht="18" customHeight="1">
      <c r="A17" s="1">
        <v>13</v>
      </c>
      <c r="B17" s="1">
        <v>7006</v>
      </c>
      <c r="C17" s="5" t="s">
        <v>223</v>
      </c>
      <c r="D17" s="1" t="s">
        <v>87</v>
      </c>
      <c r="E17" s="6" t="s">
        <v>8</v>
      </c>
      <c r="F17" s="1" t="s">
        <v>144</v>
      </c>
      <c r="G17" s="1">
        <f t="shared" si="0"/>
        <v>30</v>
      </c>
      <c r="H17" s="30"/>
      <c r="I17" s="7"/>
      <c r="J17" s="7"/>
      <c r="K17" s="7">
        <v>30</v>
      </c>
      <c r="L17" s="7"/>
      <c r="M17" s="7"/>
      <c r="N17" s="7"/>
      <c r="O17" s="7"/>
      <c r="P17" s="7"/>
      <c r="Q17" s="7"/>
      <c r="R17" s="35"/>
    </row>
    <row r="18" spans="1:18" s="11" customFormat="1" ht="18" customHeight="1">
      <c r="A18" s="1">
        <v>14</v>
      </c>
      <c r="B18" s="1">
        <v>66117</v>
      </c>
      <c r="C18" s="5" t="s">
        <v>224</v>
      </c>
      <c r="D18" s="1" t="s">
        <v>87</v>
      </c>
      <c r="E18" s="6" t="s">
        <v>8</v>
      </c>
      <c r="F18" s="1" t="s">
        <v>144</v>
      </c>
      <c r="G18" s="1">
        <f t="shared" si="0"/>
        <v>27.5</v>
      </c>
      <c r="H18" s="30"/>
      <c r="I18" s="7"/>
      <c r="J18" s="7"/>
      <c r="K18" s="7">
        <v>27.5</v>
      </c>
      <c r="L18" s="7"/>
      <c r="M18" s="7"/>
      <c r="N18" s="7"/>
      <c r="O18" s="7"/>
      <c r="P18" s="7"/>
      <c r="Q18" s="7"/>
      <c r="R18" s="35"/>
    </row>
    <row r="19" spans="1:18" ht="18" customHeight="1">
      <c r="A19" s="1"/>
      <c r="B19" s="1"/>
      <c r="C19" s="5"/>
      <c r="D19" s="1"/>
      <c r="E19" s="6"/>
      <c r="F19" s="1"/>
      <c r="G19" s="1"/>
      <c r="H19" s="27"/>
      <c r="I19" s="7"/>
      <c r="J19" s="7"/>
      <c r="K19" s="7"/>
      <c r="L19" s="7"/>
      <c r="M19" s="7"/>
      <c r="N19" s="7"/>
      <c r="O19" s="7"/>
      <c r="P19" s="7"/>
      <c r="Q19" s="7"/>
      <c r="R19" s="33"/>
    </row>
    <row r="20" spans="1:18" ht="7" customHeight="1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41"/>
      <c r="R20" s="36"/>
    </row>
    <row r="21" spans="1:18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</row>
  </sheetData>
  <sheetProtection algorithmName="SHA-512" hashValue="osEbKetRllPztJqRNNk3/kwgnjlLr3zgu1KNf+76xa5hqtmEBKdCQhw4D0mLG7O8wIJ2N7/x7XHm2l0Od03PaA==" saltValue="t11Sgyy9FACZvMYVtDpmxw==" spinCount="100000" sheet="1" selectLockedCells="1" selectUnlockedCells="1"/>
  <sortState xmlns:xlrd2="http://schemas.microsoft.com/office/spreadsheetml/2017/richdata2" ref="A5:Q19">
    <sortCondition descending="1" ref="G5:G19"/>
  </sortState>
  <mergeCells count="11">
    <mergeCell ref="Q1:Q2"/>
    <mergeCell ref="A2:G2"/>
    <mergeCell ref="P1:P2"/>
    <mergeCell ref="I1:I2"/>
    <mergeCell ref="A1:G1"/>
    <mergeCell ref="N1:N2"/>
    <mergeCell ref="O1:O2"/>
    <mergeCell ref="M1:M2"/>
    <mergeCell ref="L1:L2"/>
    <mergeCell ref="K1:K2"/>
    <mergeCell ref="J1:J2"/>
  </mergeCells>
  <phoneticPr fontId="15" type="noConversion"/>
  <conditionalFormatting sqref="B3:C3">
    <cfRule type="duplicateValues" dxfId="64" priority="8" stopIfTrue="1"/>
  </conditionalFormatting>
  <conditionalFormatting sqref="B5:C18">
    <cfRule type="duplicateValues" dxfId="63" priority="4301" stopIfTrue="1"/>
  </conditionalFormatting>
  <conditionalFormatting sqref="B5:C19">
    <cfRule type="duplicateValues" dxfId="62" priority="4303" stopIfTrue="1"/>
    <cfRule type="duplicateValues" dxfId="61" priority="4304" stopIfTrue="1"/>
    <cfRule type="duplicateValues" dxfId="60" priority="4305" stopIfTrue="1"/>
  </conditionalFormatting>
  <conditionalFormatting sqref="B8:C21">
    <cfRule type="expression" dxfId="59" priority="4175" stopIfTrue="1">
      <formula>AND(COUNTIF($B$9:$C$21, B8)+COUNTIF($B$8:$C$8, B8)&gt;1,NOT(ISBLANK(B8)))</formula>
    </cfRule>
  </conditionalFormatting>
  <conditionalFormatting sqref="B8:C65490 B1:C2 B4">
    <cfRule type="expression" dxfId="58" priority="4177" stopIfTrue="1">
      <formula>AND(COUNTIF($B$1:$C$2, B1)+COUNTIF($B$4:$C$4, B1)+COUNTIF($B$8:$C$65490, B1)&gt;1,NOT(ISBLANK(B1)))</formula>
    </cfRule>
  </conditionalFormatting>
  <conditionalFormatting sqref="C4">
    <cfRule type="duplicateValues" dxfId="57" priority="4311"/>
    <cfRule type="duplicateValues" dxfId="56" priority="4312"/>
    <cfRule type="expression" dxfId="55" priority="4313" stopIfTrue="1">
      <formula>AND(COUNTIF($B$1:$C$2, C4)+COUNTIF($B$4:$C$4, C4)+COUNTIF($B$9:$C$65501, C4)&gt;1,NOT(ISBLANK(C4)))</formula>
    </cfRule>
  </conditionalFormatting>
  <conditionalFormatting sqref="C19">
    <cfRule type="duplicateValues" dxfId="54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Q18"/>
  <sheetViews>
    <sheetView zoomScale="85" zoomScaleNormal="85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4.7265625" style="3" customWidth="1"/>
    <col min="4" max="4" width="8.453125" style="2" bestFit="1" customWidth="1"/>
    <col min="5" max="5" width="48.81640625" style="10" customWidth="1"/>
    <col min="6" max="6" width="7.7265625" style="2" customWidth="1"/>
    <col min="7" max="7" width="8" style="2" bestFit="1" customWidth="1"/>
    <col min="8" max="8" width="1" style="2" customWidth="1"/>
    <col min="9" max="16" width="6.7265625" style="12" customWidth="1"/>
    <col min="17" max="17" width="1" style="3" customWidth="1"/>
    <col min="18" max="16384" width="9.1796875" style="3"/>
  </cols>
  <sheetData>
    <row r="1" spans="1:17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56" t="s">
        <v>176</v>
      </c>
      <c r="M1" s="56" t="s">
        <v>145</v>
      </c>
      <c r="N1" s="56" t="s">
        <v>119</v>
      </c>
      <c r="O1" s="56" t="s">
        <v>98</v>
      </c>
      <c r="P1" s="56" t="s">
        <v>10</v>
      </c>
      <c r="Q1" s="26"/>
    </row>
    <row r="2" spans="1:17" s="4" customFormat="1" ht="65.150000000000006" customHeight="1">
      <c r="A2" s="50" t="s">
        <v>352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57"/>
      <c r="O2" s="57"/>
      <c r="P2" s="57"/>
      <c r="Q2" s="33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45844</v>
      </c>
      <c r="L3" s="19">
        <v>45823</v>
      </c>
      <c r="M3" s="19">
        <v>45809</v>
      </c>
      <c r="N3" s="19">
        <v>45753</v>
      </c>
      <c r="O3" s="19">
        <v>45704</v>
      </c>
      <c r="P3" s="19">
        <v>45697</v>
      </c>
      <c r="Q3" s="33"/>
    </row>
    <row r="4" spans="1:17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21" t="s">
        <v>11</v>
      </c>
      <c r="M4" s="21" t="s">
        <v>146</v>
      </c>
      <c r="N4" s="21" t="s">
        <v>120</v>
      </c>
      <c r="O4" s="21" t="s">
        <v>11</v>
      </c>
      <c r="P4" s="21" t="s">
        <v>11</v>
      </c>
      <c r="Q4" s="34"/>
    </row>
    <row r="5" spans="1:17" s="11" customFormat="1" ht="18" customHeight="1">
      <c r="A5" s="1">
        <v>1</v>
      </c>
      <c r="B5" s="1">
        <v>45228</v>
      </c>
      <c r="C5" s="5" t="s">
        <v>132</v>
      </c>
      <c r="D5" s="1" t="s">
        <v>141</v>
      </c>
      <c r="E5" s="6" t="s">
        <v>68</v>
      </c>
      <c r="F5" s="1" t="s">
        <v>9</v>
      </c>
      <c r="G5" s="1">
        <f t="shared" ref="G5:G15" si="0">SUM(I5:P5)</f>
        <v>390</v>
      </c>
      <c r="H5" s="30"/>
      <c r="I5" s="7"/>
      <c r="J5" s="7">
        <v>250</v>
      </c>
      <c r="K5" s="7"/>
      <c r="L5" s="7">
        <v>30</v>
      </c>
      <c r="M5" s="7"/>
      <c r="N5" s="7">
        <v>110</v>
      </c>
      <c r="O5" s="7"/>
      <c r="P5" s="7"/>
      <c r="Q5" s="35"/>
    </row>
    <row r="6" spans="1:17" s="11" customFormat="1" ht="18" customHeight="1">
      <c r="A6" s="1">
        <v>2</v>
      </c>
      <c r="B6" s="1">
        <v>2810</v>
      </c>
      <c r="C6" s="5" t="s">
        <v>89</v>
      </c>
      <c r="D6" s="1" t="s">
        <v>141</v>
      </c>
      <c r="E6" s="6" t="s">
        <v>8</v>
      </c>
      <c r="F6" s="1" t="s">
        <v>9</v>
      </c>
      <c r="G6" s="1">
        <f t="shared" si="0"/>
        <v>332.5</v>
      </c>
      <c r="H6" s="30"/>
      <c r="I6" s="7"/>
      <c r="J6" s="7">
        <v>160</v>
      </c>
      <c r="K6" s="7"/>
      <c r="L6" s="7">
        <f>55/2</f>
        <v>27.5</v>
      </c>
      <c r="M6" s="7"/>
      <c r="N6" s="7">
        <v>80</v>
      </c>
      <c r="O6" s="7">
        <v>35</v>
      </c>
      <c r="P6" s="7">
        <v>30</v>
      </c>
      <c r="Q6" s="35"/>
    </row>
    <row r="7" spans="1:17" s="11" customFormat="1" ht="18" customHeight="1">
      <c r="A7" s="1">
        <v>3</v>
      </c>
      <c r="B7" s="1">
        <v>17761</v>
      </c>
      <c r="C7" s="5" t="s">
        <v>133</v>
      </c>
      <c r="D7" s="1" t="s">
        <v>141</v>
      </c>
      <c r="E7" s="6" t="s">
        <v>8</v>
      </c>
      <c r="F7" s="1" t="s">
        <v>9</v>
      </c>
      <c r="G7" s="1">
        <f t="shared" si="0"/>
        <v>320</v>
      </c>
      <c r="H7" s="30"/>
      <c r="I7" s="7"/>
      <c r="J7" s="7">
        <v>200</v>
      </c>
      <c r="K7" s="7"/>
      <c r="L7" s="7">
        <f>50/2</f>
        <v>25</v>
      </c>
      <c r="M7" s="7"/>
      <c r="N7" s="7">
        <v>95</v>
      </c>
      <c r="O7" s="7"/>
      <c r="P7" s="7"/>
      <c r="Q7" s="35"/>
    </row>
    <row r="8" spans="1:17" s="11" customFormat="1" ht="18" customHeight="1">
      <c r="A8" s="1">
        <v>4</v>
      </c>
      <c r="B8" s="1">
        <v>41355</v>
      </c>
      <c r="C8" s="5" t="s">
        <v>242</v>
      </c>
      <c r="D8" s="1" t="s">
        <v>141</v>
      </c>
      <c r="E8" s="6" t="s">
        <v>8</v>
      </c>
      <c r="F8" s="1" t="s">
        <v>122</v>
      </c>
      <c r="G8" s="1">
        <f t="shared" si="0"/>
        <v>300</v>
      </c>
      <c r="H8" s="30"/>
      <c r="I8" s="7"/>
      <c r="J8" s="7">
        <v>300</v>
      </c>
      <c r="K8" s="7"/>
      <c r="L8" s="7"/>
      <c r="M8" s="7"/>
      <c r="N8" s="7"/>
      <c r="O8" s="7"/>
      <c r="P8" s="7"/>
      <c r="Q8" s="35"/>
    </row>
    <row r="9" spans="1:17" s="11" customFormat="1" ht="18" customHeight="1">
      <c r="A9" s="1">
        <v>5</v>
      </c>
      <c r="B9" s="1">
        <v>10979</v>
      </c>
      <c r="C9" s="5" t="s">
        <v>173</v>
      </c>
      <c r="D9" s="1" t="s">
        <v>141</v>
      </c>
      <c r="E9" s="6" t="s">
        <v>8</v>
      </c>
      <c r="F9" s="1" t="s">
        <v>144</v>
      </c>
      <c r="G9" s="1">
        <f t="shared" si="0"/>
        <v>180</v>
      </c>
      <c r="H9" s="30"/>
      <c r="I9" s="7"/>
      <c r="J9" s="7">
        <v>140</v>
      </c>
      <c r="K9" s="7">
        <v>30</v>
      </c>
      <c r="L9" s="7"/>
      <c r="M9" s="7">
        <f>20/2</f>
        <v>10</v>
      </c>
      <c r="N9" s="7"/>
      <c r="O9" s="7"/>
      <c r="P9" s="7"/>
      <c r="Q9" s="35"/>
    </row>
    <row r="10" spans="1:17" s="11" customFormat="1" ht="18" customHeight="1">
      <c r="A10" s="1">
        <v>5</v>
      </c>
      <c r="B10" s="1">
        <v>15432</v>
      </c>
      <c r="C10" s="5" t="s">
        <v>243</v>
      </c>
      <c r="D10" s="1" t="s">
        <v>141</v>
      </c>
      <c r="E10" s="6" t="s">
        <v>244</v>
      </c>
      <c r="F10" s="1" t="s">
        <v>20</v>
      </c>
      <c r="G10" s="1">
        <f t="shared" si="0"/>
        <v>180</v>
      </c>
      <c r="H10" s="30"/>
      <c r="I10" s="7"/>
      <c r="J10" s="7">
        <v>180</v>
      </c>
      <c r="K10" s="7"/>
      <c r="L10" s="7"/>
      <c r="M10" s="7"/>
      <c r="N10" s="7"/>
      <c r="O10" s="7"/>
      <c r="P10" s="7"/>
      <c r="Q10" s="35"/>
    </row>
    <row r="11" spans="1:17" s="11" customFormat="1" ht="18" customHeight="1">
      <c r="A11" s="1">
        <v>7</v>
      </c>
      <c r="B11" s="1">
        <v>30413</v>
      </c>
      <c r="C11" s="5" t="s">
        <v>245</v>
      </c>
      <c r="D11" s="1" t="s">
        <v>141</v>
      </c>
      <c r="E11" s="6" t="s">
        <v>8</v>
      </c>
      <c r="F11" s="1" t="s">
        <v>20</v>
      </c>
      <c r="G11" s="1">
        <f t="shared" si="0"/>
        <v>130</v>
      </c>
      <c r="H11" s="30"/>
      <c r="I11" s="7"/>
      <c r="J11" s="7">
        <v>130</v>
      </c>
      <c r="K11" s="7"/>
      <c r="L11" s="7"/>
      <c r="M11" s="7"/>
      <c r="N11" s="7"/>
      <c r="O11" s="7"/>
      <c r="P11" s="7"/>
      <c r="Q11" s="35"/>
    </row>
    <row r="12" spans="1:17" s="11" customFormat="1" ht="18" customHeight="1">
      <c r="A12" s="1">
        <v>8</v>
      </c>
      <c r="B12" s="1">
        <v>23885</v>
      </c>
      <c r="C12" s="5" t="s">
        <v>225</v>
      </c>
      <c r="D12" s="1" t="s">
        <v>141</v>
      </c>
      <c r="E12" s="6" t="s">
        <v>8</v>
      </c>
      <c r="F12" s="1" t="s">
        <v>144</v>
      </c>
      <c r="G12" s="1">
        <f t="shared" si="0"/>
        <v>27.5</v>
      </c>
      <c r="H12" s="30"/>
      <c r="I12" s="7"/>
      <c r="J12" s="7"/>
      <c r="K12" s="7">
        <v>27.5</v>
      </c>
      <c r="L12" s="7"/>
      <c r="M12" s="7"/>
      <c r="N12" s="7"/>
      <c r="O12" s="7"/>
      <c r="P12" s="7"/>
      <c r="Q12" s="35"/>
    </row>
    <row r="13" spans="1:17" s="11" customFormat="1" ht="18" customHeight="1">
      <c r="A13" s="1">
        <v>9</v>
      </c>
      <c r="B13" s="1">
        <v>13075</v>
      </c>
      <c r="C13" s="5" t="s">
        <v>170</v>
      </c>
      <c r="D13" s="1" t="s">
        <v>141</v>
      </c>
      <c r="E13" s="6" t="s">
        <v>8</v>
      </c>
      <c r="F13" s="1" t="s">
        <v>112</v>
      </c>
      <c r="G13" s="1">
        <f t="shared" si="0"/>
        <v>17.5</v>
      </c>
      <c r="H13" s="30"/>
      <c r="I13" s="7"/>
      <c r="J13" s="7"/>
      <c r="K13" s="7"/>
      <c r="L13" s="7"/>
      <c r="M13" s="7">
        <f>35/2</f>
        <v>17.5</v>
      </c>
      <c r="N13" s="7"/>
      <c r="O13" s="7"/>
      <c r="P13" s="7"/>
      <c r="Q13" s="35"/>
    </row>
    <row r="14" spans="1:17" s="11" customFormat="1" ht="18" customHeight="1">
      <c r="A14" s="1">
        <v>10</v>
      </c>
      <c r="B14" s="1">
        <v>9455</v>
      </c>
      <c r="C14" s="5" t="s">
        <v>171</v>
      </c>
      <c r="D14" s="1" t="s">
        <v>141</v>
      </c>
      <c r="E14" s="6" t="s">
        <v>8</v>
      </c>
      <c r="F14" s="1" t="s">
        <v>144</v>
      </c>
      <c r="G14" s="1">
        <f t="shared" si="0"/>
        <v>15</v>
      </c>
      <c r="H14" s="30"/>
      <c r="I14" s="7"/>
      <c r="J14" s="7"/>
      <c r="K14" s="7"/>
      <c r="L14" s="7"/>
      <c r="M14" s="7">
        <f>30/2</f>
        <v>15</v>
      </c>
      <c r="N14" s="7"/>
      <c r="O14" s="7"/>
      <c r="P14" s="7"/>
      <c r="Q14" s="35"/>
    </row>
    <row r="15" spans="1:17" s="11" customFormat="1" ht="18" customHeight="1">
      <c r="A15" s="1">
        <v>11</v>
      </c>
      <c r="B15" s="1">
        <v>3696</v>
      </c>
      <c r="C15" s="5" t="s">
        <v>172</v>
      </c>
      <c r="D15" s="1" t="s">
        <v>141</v>
      </c>
      <c r="E15" s="6" t="s">
        <v>8</v>
      </c>
      <c r="F15" s="1" t="s">
        <v>112</v>
      </c>
      <c r="G15" s="1">
        <f t="shared" si="0"/>
        <v>12.5</v>
      </c>
      <c r="H15" s="30"/>
      <c r="I15" s="7"/>
      <c r="J15" s="7"/>
      <c r="K15" s="7"/>
      <c r="L15" s="7"/>
      <c r="M15" s="7">
        <f>25/2</f>
        <v>12.5</v>
      </c>
      <c r="N15" s="7"/>
      <c r="O15" s="7"/>
      <c r="P15" s="7"/>
      <c r="Q15" s="35"/>
    </row>
    <row r="16" spans="1:17" ht="18" customHeight="1">
      <c r="A16" s="1"/>
      <c r="B16" s="1"/>
      <c r="C16" s="5"/>
      <c r="D16" s="1"/>
      <c r="E16" s="6"/>
      <c r="F16" s="1"/>
      <c r="G16" s="1"/>
      <c r="H16" s="27"/>
      <c r="I16" s="7"/>
      <c r="J16" s="7"/>
      <c r="K16" s="7"/>
      <c r="L16" s="7"/>
      <c r="M16" s="7"/>
      <c r="N16" s="7"/>
      <c r="O16" s="7"/>
      <c r="P16" s="7"/>
      <c r="Q16" s="33"/>
    </row>
    <row r="17" spans="1:17" ht="7" customHeight="1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36"/>
    </row>
    <row r="18" spans="1:17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</row>
  </sheetData>
  <sheetProtection algorithmName="SHA-512" hashValue="dk21oEkYb1RvizDtosesCqByg7vdyHukTttCiHDfaDKUH9vW2rAqaW4R0jydbmMyBtX1Aa0f/v0Qu9AeCawB8w==" saltValue="czfIZFjG//7Af2wU3OVFDA==" spinCount="100000" sheet="1" selectLockedCells="1" selectUnlockedCells="1"/>
  <sortState xmlns:xlrd2="http://schemas.microsoft.com/office/spreadsheetml/2017/richdata2" ref="A5:P16">
    <sortCondition descending="1" ref="G5:G16"/>
  </sortState>
  <mergeCells count="10">
    <mergeCell ref="P1:P2"/>
    <mergeCell ref="A2:G2"/>
    <mergeCell ref="N1:N2"/>
    <mergeCell ref="A1:G1"/>
    <mergeCell ref="O1:O2"/>
    <mergeCell ref="I1:I2"/>
    <mergeCell ref="M1:M2"/>
    <mergeCell ref="L1:L2"/>
    <mergeCell ref="K1:K2"/>
    <mergeCell ref="J1:J2"/>
  </mergeCells>
  <conditionalFormatting sqref="B3:C3">
    <cfRule type="duplicateValues" dxfId="53" priority="7" stopIfTrue="1"/>
  </conditionalFormatting>
  <conditionalFormatting sqref="B5:C15">
    <cfRule type="duplicateValues" dxfId="52" priority="4182" stopIfTrue="1"/>
    <cfRule type="duplicateValues" dxfId="51" priority="4183" stopIfTrue="1"/>
  </conditionalFormatting>
  <conditionalFormatting sqref="B5:C16">
    <cfRule type="duplicateValues" dxfId="50" priority="4184" stopIfTrue="1"/>
    <cfRule type="duplicateValues" dxfId="49" priority="4185" stopIfTrue="1"/>
  </conditionalFormatting>
  <conditionalFormatting sqref="B16:C18">
    <cfRule type="duplicateValues" dxfId="48" priority="2355" stopIfTrue="1"/>
  </conditionalFormatting>
  <conditionalFormatting sqref="B16:C65513 B1:C2 B4">
    <cfRule type="expression" dxfId="47" priority="2356" stopIfTrue="1">
      <formula>AND(COUNTIF($B$1:$C$2, B1)+COUNTIF($B$4:$C$4, B1)+COUNTIF($B$16:$C$65513, B1)&gt;1,NOT(ISBLANK(B1)))</formula>
    </cfRule>
  </conditionalFormatting>
  <conditionalFormatting sqref="C4">
    <cfRule type="duplicateValues" dxfId="46" priority="1"/>
    <cfRule type="duplicateValues" dxfId="45" priority="2"/>
    <cfRule type="expression" dxfId="44" priority="4190" stopIfTrue="1">
      <formula>AND(COUNTIF($B$1:$C$2, C4)+COUNTIF($B$4:$C$4, C4)+COUNTIF($B$11:$C$65498, C4)&gt;1,NOT(ISBLANK(C4)))</formula>
    </cfRule>
  </conditionalFormatting>
  <conditionalFormatting sqref="C16">
    <cfRule type="duplicateValues" dxfId="43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19"/>
  <sheetViews>
    <sheetView zoomScale="80" zoomScaleNormal="80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" style="3" bestFit="1" customWidth="1"/>
    <col min="4" max="4" width="8.453125" style="2" bestFit="1" customWidth="1"/>
    <col min="5" max="5" width="55.26953125" style="10" customWidth="1"/>
    <col min="6" max="6" width="7.7265625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26"/>
    </row>
    <row r="2" spans="1:12" s="4" customFormat="1" ht="65.150000000000006" customHeight="1">
      <c r="A2" s="50" t="s">
        <v>353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33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45844</v>
      </c>
      <c r="L3" s="33"/>
    </row>
    <row r="4" spans="1:12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34"/>
    </row>
    <row r="5" spans="1:12" s="11" customFormat="1" ht="18" customHeight="1">
      <c r="A5" s="1">
        <v>1</v>
      </c>
      <c r="B5" s="1">
        <v>9455</v>
      </c>
      <c r="C5" s="5" t="s">
        <v>171</v>
      </c>
      <c r="D5" s="1" t="s">
        <v>226</v>
      </c>
      <c r="E5" s="6" t="s">
        <v>8</v>
      </c>
      <c r="F5" s="1" t="s">
        <v>144</v>
      </c>
      <c r="G5" s="1">
        <f>SUM(I5:K5)</f>
        <v>330</v>
      </c>
      <c r="H5" s="30"/>
      <c r="I5" s="7"/>
      <c r="J5" s="7">
        <v>300</v>
      </c>
      <c r="K5" s="7">
        <v>30</v>
      </c>
      <c r="L5" s="31"/>
    </row>
    <row r="6" spans="1:12" s="11" customFormat="1" ht="18" customHeight="1">
      <c r="A6" s="1">
        <v>2</v>
      </c>
      <c r="B6" s="1">
        <v>1367</v>
      </c>
      <c r="C6" s="5" t="s">
        <v>238</v>
      </c>
      <c r="D6" s="1" t="s">
        <v>226</v>
      </c>
      <c r="E6" s="6" t="s">
        <v>239</v>
      </c>
      <c r="F6" s="1" t="s">
        <v>20</v>
      </c>
      <c r="G6" s="1">
        <f>SUM(I6:K6)</f>
        <v>250</v>
      </c>
      <c r="H6" s="30"/>
      <c r="I6" s="7"/>
      <c r="J6" s="7">
        <v>250</v>
      </c>
      <c r="K6" s="7"/>
      <c r="L6" s="31"/>
    </row>
    <row r="7" spans="1:12" s="11" customFormat="1" ht="18" customHeight="1">
      <c r="A7" s="1">
        <v>3</v>
      </c>
      <c r="B7" s="1">
        <v>59160</v>
      </c>
      <c r="C7" s="5" t="s">
        <v>240</v>
      </c>
      <c r="D7" s="1" t="s">
        <v>226</v>
      </c>
      <c r="E7" s="6" t="s">
        <v>8</v>
      </c>
      <c r="F7" s="1" t="s">
        <v>122</v>
      </c>
      <c r="G7" s="1">
        <f>SUM(I7:K7)</f>
        <v>200</v>
      </c>
      <c r="H7" s="30"/>
      <c r="I7" s="7"/>
      <c r="J7" s="7">
        <v>200</v>
      </c>
      <c r="K7" s="7"/>
      <c r="L7" s="31"/>
    </row>
    <row r="8" spans="1:12" s="11" customFormat="1" ht="18" customHeight="1">
      <c r="A8" s="1">
        <v>4</v>
      </c>
      <c r="B8" s="1">
        <v>1366</v>
      </c>
      <c r="C8" s="5" t="s">
        <v>241</v>
      </c>
      <c r="D8" s="1" t="s">
        <v>226</v>
      </c>
      <c r="E8" s="6" t="s">
        <v>109</v>
      </c>
      <c r="F8" s="1" t="s">
        <v>20</v>
      </c>
      <c r="G8" s="1">
        <f>SUM(I8:K8)</f>
        <v>180</v>
      </c>
      <c r="H8" s="30"/>
      <c r="I8" s="7"/>
      <c r="J8" s="7">
        <v>180</v>
      </c>
      <c r="K8" s="7"/>
      <c r="L8" s="31"/>
    </row>
    <row r="9" spans="1:12" ht="18" customHeight="1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33"/>
    </row>
    <row r="10" spans="1:12" ht="7" customHeight="1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36"/>
    </row>
    <row r="11" spans="1:12" s="8" customFormat="1" ht="12.75" customHeight="1">
      <c r="A11" s="13"/>
      <c r="B11" s="14"/>
      <c r="D11" s="14"/>
      <c r="E11" s="15"/>
      <c r="F11" s="14"/>
      <c r="G11" s="14"/>
      <c r="H11" s="14"/>
      <c r="I11" s="12"/>
      <c r="J11" s="12"/>
      <c r="K11" s="12"/>
    </row>
    <row r="12" spans="1:12" ht="13">
      <c r="B12" s="3"/>
      <c r="D12" s="3"/>
      <c r="E12" s="3"/>
      <c r="F12" s="3"/>
      <c r="G12" s="3"/>
      <c r="H12" s="3"/>
      <c r="I12" s="3"/>
      <c r="J12" s="3"/>
      <c r="K12" s="3"/>
    </row>
    <row r="13" spans="1:12" ht="13">
      <c r="B13" s="3"/>
      <c r="D13" s="3"/>
      <c r="E13" s="3"/>
      <c r="F13" s="3"/>
      <c r="G13" s="3"/>
      <c r="H13" s="3"/>
      <c r="I13" s="3"/>
      <c r="J13" s="3"/>
      <c r="K13" s="3"/>
    </row>
    <row r="14" spans="1:12" ht="13">
      <c r="B14" s="3"/>
      <c r="D14" s="3"/>
      <c r="E14" s="3"/>
      <c r="F14" s="3"/>
      <c r="G14" s="3"/>
      <c r="H14" s="3"/>
      <c r="I14" s="3"/>
      <c r="J14" s="3"/>
      <c r="K14" s="3"/>
    </row>
    <row r="15" spans="1:12" ht="13">
      <c r="B15" s="3"/>
      <c r="D15" s="3"/>
      <c r="E15" s="3"/>
      <c r="F15" s="3"/>
      <c r="G15" s="3"/>
      <c r="H15" s="3"/>
      <c r="I15" s="3"/>
      <c r="J15" s="3"/>
      <c r="K15" s="3"/>
    </row>
    <row r="16" spans="1:12" ht="13">
      <c r="B16" s="3"/>
      <c r="D16" s="3"/>
      <c r="E16" s="3"/>
      <c r="F16" s="3"/>
      <c r="G16" s="3"/>
      <c r="H16" s="3"/>
      <c r="I16" s="3"/>
      <c r="J16" s="3"/>
      <c r="K16" s="3"/>
    </row>
    <row r="17" spans="2:11" ht="13">
      <c r="B17" s="3"/>
      <c r="D17" s="3"/>
      <c r="E17" s="3"/>
      <c r="F17" s="3"/>
      <c r="G17" s="3"/>
      <c r="H17" s="3"/>
      <c r="I17" s="3"/>
      <c r="J17" s="3"/>
      <c r="K17" s="3"/>
    </row>
    <row r="18" spans="2:11" ht="13">
      <c r="B18" s="3"/>
      <c r="D18" s="3"/>
      <c r="E18" s="3"/>
      <c r="F18" s="3"/>
      <c r="G18" s="3"/>
      <c r="H18" s="3"/>
      <c r="I18" s="3"/>
      <c r="J18" s="3"/>
      <c r="K18" s="3"/>
    </row>
    <row r="19" spans="2:11" ht="13">
      <c r="B19" s="3"/>
      <c r="D19" s="3"/>
      <c r="E19" s="3"/>
      <c r="F19" s="3"/>
      <c r="G19" s="3"/>
      <c r="H19" s="3"/>
      <c r="I19" s="3"/>
      <c r="J19" s="3"/>
      <c r="K19" s="3"/>
    </row>
  </sheetData>
  <sheetProtection algorithmName="SHA-512" hashValue="SYk1lUVEWXeejxpKuJrgOVD+YlZbMbtNcU79WiZecVCt3i5LwL+0zohfkRlJrLBEBvIcezgn4JeHjoD6QfpImg==" saltValue="yDBhTmLCnZ6yflcPhw32hQ==" spinCount="100000" sheet="1" selectLockedCells="1" selectUnlockedCells="1"/>
  <sortState xmlns:xlrd2="http://schemas.microsoft.com/office/spreadsheetml/2017/richdata2" ref="A5:K9">
    <sortCondition descending="1" ref="G5:G9"/>
  </sortState>
  <mergeCells count="5">
    <mergeCell ref="K1:K2"/>
    <mergeCell ref="A2:G2"/>
    <mergeCell ref="A1:G1"/>
    <mergeCell ref="I1:I2"/>
    <mergeCell ref="J1:J2"/>
  </mergeCells>
  <conditionalFormatting sqref="B3:C3">
    <cfRule type="duplicateValues" dxfId="42" priority="36" stopIfTrue="1"/>
  </conditionalFormatting>
  <conditionalFormatting sqref="B5:C8">
    <cfRule type="duplicateValues" dxfId="41" priority="4191" stopIfTrue="1"/>
  </conditionalFormatting>
  <conditionalFormatting sqref="B5:C9">
    <cfRule type="duplicateValues" dxfId="40" priority="3777" stopIfTrue="1"/>
  </conditionalFormatting>
  <conditionalFormatting sqref="B9:C11 B1:C2 B4 B20:C65513">
    <cfRule type="expression" dxfId="39" priority="38" stopIfTrue="1">
      <formula>AND(COUNTIF($B$1:$C$2, B1)+COUNTIF($B$4:$C$4, B1)+COUNTIF($B$9:$C$65513, B1)&gt;1,NOT(ISBLANK(B1)))</formula>
    </cfRule>
  </conditionalFormatting>
  <conditionalFormatting sqref="B9:C11">
    <cfRule type="duplicateValues" dxfId="38" priority="861" stopIfTrue="1"/>
  </conditionalFormatting>
  <conditionalFormatting sqref="C4">
    <cfRule type="duplicateValues" dxfId="37" priority="1"/>
    <cfRule type="duplicateValues" dxfId="36" priority="2"/>
    <cfRule type="expression" dxfId="35" priority="4198" stopIfTrue="1">
      <formula>AND(COUNTIF($B$1:$C$2, C4)+COUNTIF($B$4:$C$4, C4)+COUNTIF($B$9:$C$65499, C4)&gt;1,NOT(ISBLANK(C4)))</formula>
    </cfRule>
  </conditionalFormatting>
  <conditionalFormatting sqref="C5:C8">
    <cfRule type="duplicateValues" dxfId="34" priority="4197" stopIfTrue="1"/>
  </conditionalFormatting>
  <conditionalFormatting sqref="C9">
    <cfRule type="duplicateValues" dxfId="33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N10"/>
  <sheetViews>
    <sheetView zoomScaleNormal="100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" style="3" bestFit="1" customWidth="1"/>
    <col min="4" max="4" width="8.453125" style="2" bestFit="1" customWidth="1"/>
    <col min="5" max="5" width="54.54296875" style="10" bestFit="1" customWidth="1"/>
    <col min="6" max="6" width="7.7265625" style="2" customWidth="1"/>
    <col min="7" max="7" width="8" style="2" bestFit="1" customWidth="1"/>
    <col min="8" max="8" width="1" style="2" customWidth="1"/>
    <col min="9" max="13" width="6.7265625" style="12" customWidth="1"/>
    <col min="14" max="14" width="1" style="3" customWidth="1"/>
    <col min="15" max="16384" width="9.1796875" style="3"/>
  </cols>
  <sheetData>
    <row r="1" spans="1:14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187</v>
      </c>
      <c r="L1" s="56" t="s">
        <v>145</v>
      </c>
      <c r="M1" s="56" t="s">
        <v>134</v>
      </c>
      <c r="N1" s="26"/>
    </row>
    <row r="2" spans="1:14" s="4" customFormat="1" ht="65.150000000000006" customHeight="1">
      <c r="A2" s="50" t="s">
        <v>354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57"/>
      <c r="M2" s="57"/>
      <c r="N2" s="33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45844</v>
      </c>
      <c r="L3" s="19">
        <v>45809</v>
      </c>
      <c r="M3" s="19">
        <v>45760</v>
      </c>
      <c r="N3" s="33"/>
    </row>
    <row r="4" spans="1:14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21" t="s">
        <v>146</v>
      </c>
      <c r="M4" s="21" t="s">
        <v>11</v>
      </c>
      <c r="N4" s="34"/>
    </row>
    <row r="5" spans="1:14" s="11" customFormat="1" ht="18" customHeight="1">
      <c r="A5" s="1">
        <v>1</v>
      </c>
      <c r="B5" s="1">
        <v>2865</v>
      </c>
      <c r="C5" s="5" t="s">
        <v>237</v>
      </c>
      <c r="D5" s="1" t="s">
        <v>142</v>
      </c>
      <c r="E5" s="6" t="s">
        <v>8</v>
      </c>
      <c r="F5" s="1" t="s">
        <v>20</v>
      </c>
      <c r="G5" s="1">
        <f>SUM(I5:M5)</f>
        <v>150</v>
      </c>
      <c r="H5" s="30"/>
      <c r="I5" s="7"/>
      <c r="J5" s="7">
        <v>150</v>
      </c>
      <c r="K5" s="7"/>
      <c r="L5" s="7"/>
      <c r="M5" s="7"/>
      <c r="N5" s="35"/>
    </row>
    <row r="6" spans="1:14" s="11" customFormat="1" ht="18" customHeight="1">
      <c r="A6" s="1">
        <v>2</v>
      </c>
      <c r="B6" s="1">
        <v>24578</v>
      </c>
      <c r="C6" s="5" t="s">
        <v>139</v>
      </c>
      <c r="D6" s="1" t="s">
        <v>142</v>
      </c>
      <c r="E6" s="6" t="s">
        <v>19</v>
      </c>
      <c r="F6" s="1" t="s">
        <v>20</v>
      </c>
      <c r="G6" s="1">
        <f>SUM(I6:M6)</f>
        <v>50</v>
      </c>
      <c r="H6" s="30"/>
      <c r="I6" s="7"/>
      <c r="J6" s="7"/>
      <c r="K6" s="7"/>
      <c r="L6" s="7"/>
      <c r="M6" s="7">
        <v>50</v>
      </c>
      <c r="N6" s="35"/>
    </row>
    <row r="7" spans="1:14" s="11" customFormat="1" ht="18" customHeight="1">
      <c r="A7" s="1">
        <v>3</v>
      </c>
      <c r="B7" s="1">
        <v>13463</v>
      </c>
      <c r="C7" s="5" t="s">
        <v>174</v>
      </c>
      <c r="D7" s="1" t="s">
        <v>142</v>
      </c>
      <c r="E7" s="6" t="s">
        <v>8</v>
      </c>
      <c r="F7" s="1" t="s">
        <v>144</v>
      </c>
      <c r="G7" s="1">
        <f>SUM(I7:M7)</f>
        <v>47.5</v>
      </c>
      <c r="H7" s="30"/>
      <c r="I7" s="7"/>
      <c r="J7" s="7"/>
      <c r="K7" s="7">
        <v>30</v>
      </c>
      <c r="L7" s="7">
        <f>35/2</f>
        <v>17.5</v>
      </c>
      <c r="M7" s="7"/>
      <c r="N7" s="35"/>
    </row>
    <row r="8" spans="1:14" ht="18" customHeight="1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33"/>
    </row>
    <row r="9" spans="1:14" ht="7" customHeight="1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36"/>
    </row>
    <row r="10" spans="1:14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</row>
  </sheetData>
  <sheetProtection algorithmName="SHA-512" hashValue="cAuz6wZrqGgl7zb37iKqXjoyKf1Tjf7l+ZB7m3REoyirQfikb+MvcqMMgdY7zxunRJcHioyGv2kV3vIP6qmArA==" saltValue="FgZvKDpzDczpyygW8RvfXQ==" spinCount="100000" sheet="1" selectLockedCells="1" selectUnlockedCells="1"/>
  <sortState xmlns:xlrd2="http://schemas.microsoft.com/office/spreadsheetml/2017/richdata2" ref="A5:M8">
    <sortCondition descending="1" ref="G5:G8"/>
  </sortState>
  <mergeCells count="7">
    <mergeCell ref="M1:M2"/>
    <mergeCell ref="A2:G2"/>
    <mergeCell ref="A1:G1"/>
    <mergeCell ref="I1:I2"/>
    <mergeCell ref="L1:L2"/>
    <mergeCell ref="K1:K2"/>
    <mergeCell ref="J1:J2"/>
  </mergeCells>
  <conditionalFormatting sqref="B3:C3">
    <cfRule type="duplicateValues" dxfId="32" priority="7" stopIfTrue="1"/>
  </conditionalFormatting>
  <conditionalFormatting sqref="B5:C7">
    <cfRule type="duplicateValues" dxfId="31" priority="4199" stopIfTrue="1"/>
    <cfRule type="duplicateValues" dxfId="30" priority="4200" stopIfTrue="1"/>
  </conditionalFormatting>
  <conditionalFormatting sqref="B5:C8">
    <cfRule type="duplicateValues" dxfId="29" priority="4201" stopIfTrue="1"/>
    <cfRule type="duplicateValues" dxfId="28" priority="4202" stopIfTrue="1"/>
  </conditionalFormatting>
  <conditionalFormatting sqref="B8:C10">
    <cfRule type="duplicateValues" dxfId="27" priority="2369" stopIfTrue="1"/>
  </conditionalFormatting>
  <conditionalFormatting sqref="B8:C65525 B1:C2 B4">
    <cfRule type="expression" dxfId="26" priority="2370" stopIfTrue="1">
      <formula>AND(COUNTIF($B$1:$C$2, B1)+COUNTIF($B$4:$C$4, B1)+COUNTIF($B$8:$C$65525, B1)&gt;1,NOT(ISBLANK(B1)))</formula>
    </cfRule>
  </conditionalFormatting>
  <conditionalFormatting sqref="C4">
    <cfRule type="duplicateValues" dxfId="25" priority="1"/>
    <cfRule type="duplicateValues" dxfId="24" priority="2"/>
    <cfRule type="expression" dxfId="23" priority="4207" stopIfTrue="1">
      <formula>AND(COUNTIF($B$1:$C$2, C4)+COUNTIF($B$4:$C$4, C4)+COUNTIF($B$8:$C$65496, C4)&gt;1,NOT(ISBLANK(C4)))</formula>
    </cfRule>
  </conditionalFormatting>
  <conditionalFormatting sqref="C8">
    <cfRule type="duplicateValues" dxfId="22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L8"/>
  <sheetViews>
    <sheetView zoomScaleNormal="100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" style="3" bestFit="1" customWidth="1"/>
    <col min="4" max="4" width="8.453125" style="2" bestFit="1" customWidth="1"/>
    <col min="5" max="5" width="42.453125" style="10" customWidth="1"/>
    <col min="6" max="6" width="7.7265625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56" t="s">
        <v>176</v>
      </c>
      <c r="L1" s="26"/>
    </row>
    <row r="2" spans="1:12" s="4" customFormat="1" ht="65.150000000000006" customHeight="1">
      <c r="A2" s="50" t="s">
        <v>355</v>
      </c>
      <c r="B2" s="51"/>
      <c r="C2" s="51"/>
      <c r="D2" s="51"/>
      <c r="E2" s="51"/>
      <c r="F2" s="51"/>
      <c r="G2" s="52"/>
      <c r="H2" s="27"/>
      <c r="I2" s="57"/>
      <c r="J2" s="57"/>
      <c r="K2" s="57"/>
      <c r="L2" s="33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19">
        <v>45823</v>
      </c>
      <c r="L3" s="33"/>
    </row>
    <row r="4" spans="1:12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21" t="s">
        <v>11</v>
      </c>
      <c r="L4" s="34"/>
    </row>
    <row r="5" spans="1:12" s="11" customFormat="1" ht="18" customHeight="1">
      <c r="A5" s="1">
        <v>1</v>
      </c>
      <c r="B5" s="1">
        <v>17485</v>
      </c>
      <c r="C5" s="5" t="s">
        <v>185</v>
      </c>
      <c r="D5" s="1" t="s">
        <v>186</v>
      </c>
      <c r="E5" s="6" t="s">
        <v>8</v>
      </c>
      <c r="F5" s="1" t="s">
        <v>20</v>
      </c>
      <c r="G5" s="1">
        <f>SUM(I5:K5)</f>
        <v>180</v>
      </c>
      <c r="H5" s="30"/>
      <c r="I5" s="7"/>
      <c r="J5" s="7">
        <v>150</v>
      </c>
      <c r="K5" s="7">
        <v>30</v>
      </c>
      <c r="L5" s="35"/>
    </row>
    <row r="6" spans="1:12" ht="18" customHeight="1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33"/>
    </row>
    <row r="7" spans="1:12" ht="7" customHeight="1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ISPBHWCyUf1vE5K6bIfPn2NA4q9b7D/FuyYxNW5+ayxKwkMN98EQTc8HigMHLbMbWhmwzIeBWiuqwEiwry5AIA==" saltValue="CN5WIOOzku1DH6pzQZdEww==" spinCount="100000" sheet="1" selectLockedCells="1" selectUnlockedCells="1"/>
  <sortState xmlns:xlrd2="http://schemas.microsoft.com/office/spreadsheetml/2017/richdata2" ref="B5:I5">
    <sortCondition descending="1" ref="G5"/>
  </sortState>
  <mergeCells count="5">
    <mergeCell ref="A2:G2"/>
    <mergeCell ref="A1:G1"/>
    <mergeCell ref="I1:I2"/>
    <mergeCell ref="K1:K2"/>
    <mergeCell ref="J1:J2"/>
  </mergeCells>
  <conditionalFormatting sqref="B3:C3">
    <cfRule type="duplicateValues" dxfId="21" priority="7" stopIfTrue="1"/>
  </conditionalFormatting>
  <conditionalFormatting sqref="B5:C5">
    <cfRule type="duplicateValues" dxfId="20" priority="4208" stopIfTrue="1"/>
    <cfRule type="duplicateValues" dxfId="19" priority="4209" stopIfTrue="1"/>
  </conditionalFormatting>
  <conditionalFormatting sqref="B5:C6">
    <cfRule type="duplicateValues" dxfId="18" priority="2373" stopIfTrue="1"/>
    <cfRule type="duplicateValues" dxfId="17" priority="2374" stopIfTrue="1"/>
  </conditionalFormatting>
  <conditionalFormatting sqref="B6:C8">
    <cfRule type="duplicateValues" dxfId="16" priority="2379" stopIfTrue="1"/>
  </conditionalFormatting>
  <conditionalFormatting sqref="B6:C65530 B1:C2 B4">
    <cfRule type="expression" dxfId="15" priority="2380" stopIfTrue="1">
      <formula>AND(COUNTIF($B$1:$C$2, B1)+COUNTIF($B$4:$C$4, B1)+COUNTIF($B$6:$C$65530, B1)&gt;1,NOT(ISBLANK(B1)))</formula>
    </cfRule>
  </conditionalFormatting>
  <conditionalFormatting sqref="C4">
    <cfRule type="duplicateValues" dxfId="14" priority="1"/>
    <cfRule type="duplicateValues" dxfId="13" priority="2"/>
    <cfRule type="expression" dxfId="12" priority="4216" stopIfTrue="1">
      <formula>AND(COUNTIF($B$1:$C$2, C4)+COUNTIF($B$4:$C$4, C4)+COUNTIF($B$6:$C$65496, C4)&gt;1,NOT(ISBLANK(C4)))</formula>
    </cfRule>
  </conditionalFormatting>
  <conditionalFormatting sqref="C6">
    <cfRule type="duplicateValues" dxfId="11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66BF4-E3D1-4E65-B443-9F0ED85DBC57}">
  <dimension ref="A1:K8"/>
  <sheetViews>
    <sheetView zoomScaleNormal="100" workbookViewId="0">
      <selection activeCell="A3" sqref="A3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" style="3" bestFit="1" customWidth="1"/>
    <col min="4" max="4" width="8.453125" style="2" bestFit="1" customWidth="1"/>
    <col min="5" max="5" width="45.81640625" style="10" bestFit="1" customWidth="1"/>
    <col min="6" max="6" width="7.7265625" style="2" customWidth="1"/>
    <col min="7" max="7" width="8" style="2" bestFit="1" customWidth="1"/>
    <col min="8" max="8" width="1" style="2" customWidth="1"/>
    <col min="9" max="10" width="6.7265625" style="12" customWidth="1"/>
    <col min="11" max="11" width="1" style="3" customWidth="1"/>
    <col min="12" max="16384" width="9.1796875" style="3"/>
  </cols>
  <sheetData>
    <row r="1" spans="1:11" ht="69" customHeight="1">
      <c r="A1" s="53"/>
      <c r="B1" s="54"/>
      <c r="C1" s="54"/>
      <c r="D1" s="54"/>
      <c r="E1" s="54"/>
      <c r="F1" s="54"/>
      <c r="G1" s="55"/>
      <c r="H1" s="26"/>
      <c r="I1" s="56"/>
      <c r="J1" s="56" t="s">
        <v>235</v>
      </c>
      <c r="K1" s="26"/>
    </row>
    <row r="2" spans="1:11" s="4" customFormat="1" ht="65.150000000000006" customHeight="1">
      <c r="A2" s="50" t="s">
        <v>356</v>
      </c>
      <c r="B2" s="51"/>
      <c r="C2" s="51"/>
      <c r="D2" s="51"/>
      <c r="E2" s="51"/>
      <c r="F2" s="51"/>
      <c r="G2" s="52"/>
      <c r="H2" s="27"/>
      <c r="I2" s="57"/>
      <c r="J2" s="57"/>
      <c r="K2" s="33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45865</v>
      </c>
      <c r="K3" s="33"/>
    </row>
    <row r="4" spans="1:11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236</v>
      </c>
      <c r="K4" s="34"/>
    </row>
    <row r="5" spans="1:11" s="11" customFormat="1" ht="18" customHeight="1">
      <c r="A5" s="1">
        <v>1</v>
      </c>
      <c r="B5" s="1">
        <v>1275</v>
      </c>
      <c r="C5" s="5" t="s">
        <v>335</v>
      </c>
      <c r="D5" s="1" t="s">
        <v>336</v>
      </c>
      <c r="E5" s="6" t="s">
        <v>337</v>
      </c>
      <c r="F5" s="1" t="s">
        <v>20</v>
      </c>
      <c r="G5" s="1">
        <v>150</v>
      </c>
      <c r="H5" s="30"/>
      <c r="I5" s="7"/>
      <c r="J5" s="7">
        <v>150</v>
      </c>
      <c r="K5" s="35"/>
    </row>
    <row r="6" spans="1:11" ht="18" customHeight="1">
      <c r="A6" s="1"/>
      <c r="B6" s="1"/>
      <c r="C6" s="5"/>
      <c r="D6" s="1"/>
      <c r="E6" s="6"/>
      <c r="F6" s="1"/>
      <c r="G6" s="1"/>
      <c r="H6" s="27"/>
      <c r="I6" s="7"/>
      <c r="J6" s="7"/>
      <c r="K6" s="33"/>
    </row>
    <row r="7" spans="1:11" ht="7" customHeight="1">
      <c r="A7" s="37"/>
      <c r="B7" s="32"/>
      <c r="C7" s="38"/>
      <c r="D7" s="32"/>
      <c r="E7" s="39"/>
      <c r="F7" s="32"/>
      <c r="G7" s="40"/>
      <c r="H7" s="32"/>
      <c r="I7" s="41"/>
      <c r="J7" s="41"/>
      <c r="K7" s="36"/>
    </row>
    <row r="8" spans="1:11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</row>
  </sheetData>
  <sheetProtection algorithmName="SHA-512" hashValue="pTqbHCaqCNFq9cATGR6tlgeT+bzKU8fNHA9ks0qywOncaohNBGTAWT/CX61+SR+fW49OfvHxJlhJ6i5VlSRErA==" saltValue="MZ0NxPuyssvsEMr/btSkPw==" spinCount="100000" sheet="1" selectLockedCells="1" selectUnlockedCells="1"/>
  <mergeCells count="4">
    <mergeCell ref="A1:G1"/>
    <mergeCell ref="I1:I2"/>
    <mergeCell ref="J1:J2"/>
    <mergeCell ref="A2:G2"/>
  </mergeCells>
  <conditionalFormatting sqref="B3:C3">
    <cfRule type="duplicateValues" dxfId="10" priority="3" stopIfTrue="1"/>
  </conditionalFormatting>
  <conditionalFormatting sqref="B5:C5">
    <cfRule type="duplicateValues" dxfId="9" priority="9" stopIfTrue="1"/>
    <cfRule type="duplicateValues" dxfId="8" priority="10" stopIfTrue="1"/>
  </conditionalFormatting>
  <conditionalFormatting sqref="B5:C6">
    <cfRule type="duplicateValues" dxfId="7" priority="5" stopIfTrue="1"/>
    <cfRule type="duplicateValues" dxfId="6" priority="6" stopIfTrue="1"/>
  </conditionalFormatting>
  <conditionalFormatting sqref="B6:C8">
    <cfRule type="duplicateValues" dxfId="5" priority="7" stopIfTrue="1"/>
  </conditionalFormatting>
  <conditionalFormatting sqref="B6:C65530 B1:C2 B4">
    <cfRule type="expression" dxfId="4" priority="8" stopIfTrue="1">
      <formula>AND(COUNTIF($B$1:$C$2, B1)+COUNTIF($B$4:$C$4, B1)+COUNTIF($B$6:$C$65530, B1)&gt;1,NOT(ISBLANK(B1)))</formula>
    </cfRule>
  </conditionalFormatting>
  <conditionalFormatting sqref="C4">
    <cfRule type="duplicateValues" dxfId="3" priority="1"/>
    <cfRule type="duplicateValues" dxfId="2" priority="2"/>
    <cfRule type="expression" dxfId="1" priority="11" stopIfTrue="1">
      <formula>AND(COUNTIF($B$1:$C$2, C4)+COUNTIF($B$4:$C$4, C4)+COUNTIF($B$6:$C$65496, C4)&gt;1,NOT(ISBLANK(C4)))</formula>
    </cfRule>
  </conditionalFormatting>
  <conditionalFormatting sqref="C6">
    <cfRule type="duplicateValues" dxfId="0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17</vt:i4>
      </vt:variant>
      <vt:variant>
        <vt:lpstr>Intervalos Nomeados</vt:lpstr>
      </vt:variant>
      <vt:variant>
        <vt:i4>6</vt:i4>
      </vt:variant>
    </vt:vector>
  </HeadingPairs>
  <TitlesOfParts>
    <vt:vector size="23" baseType="lpstr">
      <vt:lpstr>MEL</vt:lpstr>
      <vt:lpstr>FEL</vt:lpstr>
      <vt:lpstr>MJR</vt:lpstr>
      <vt:lpstr>FJR</vt:lpstr>
      <vt:lpstr>JUV MASC</vt:lpstr>
      <vt:lpstr>JUV FEM</vt:lpstr>
      <vt:lpstr>INF JUV</vt:lpstr>
      <vt:lpstr>S30</vt:lpstr>
      <vt:lpstr>MA1</vt:lpstr>
      <vt:lpstr>MA2</vt:lpstr>
      <vt:lpstr>MB1</vt:lpstr>
      <vt:lpstr>MB2</vt:lpstr>
      <vt:lpstr>MC1</vt:lpstr>
      <vt:lpstr>MC2</vt:lpstr>
      <vt:lpstr>MD1</vt:lpstr>
      <vt:lpstr>MD2</vt:lpstr>
      <vt:lpstr>M70+_</vt:lpstr>
      <vt:lpstr>FEL!Area_de_impressao</vt:lpstr>
      <vt:lpstr>FJR!Area_de_impressao</vt:lpstr>
      <vt:lpstr>'INF JUV'!Area_de_impressao</vt:lpstr>
      <vt:lpstr>'JUV MASC'!Area_de_impressao</vt:lpstr>
      <vt:lpstr>MEL!Area_de_impressao</vt:lpstr>
      <vt:lpstr>MJR!Area_de_impressao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Murilo Moraes</cp:lastModifiedBy>
  <cp:revision/>
  <cp:lastPrinted>2024-12-30T19:47:00Z</cp:lastPrinted>
  <dcterms:created xsi:type="dcterms:W3CDTF">2004-03-27T01:47:07Z</dcterms:created>
  <dcterms:modified xsi:type="dcterms:W3CDTF">2025-09-25T13:51:58Z</dcterms:modified>
</cp:coreProperties>
</file>