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MTB/XCO/Publicado/"/>
    </mc:Choice>
  </mc:AlternateContent>
  <xr:revisionPtr revIDLastSave="6057" documentId="11_8F9BBC8480EAEEB3FF302818296D581C50EE1738" xr6:coauthVersionLast="47" xr6:coauthVersionMax="47" xr10:uidLastSave="{1FBDC7BD-326A-4807-9760-C7B66875CECD}"/>
  <bookViews>
    <workbookView xWindow="22932" yWindow="-108" windowWidth="23256" windowHeight="12456" tabRatio="901" xr2:uid="{00000000-000D-0000-FFFF-FFFF00000000}"/>
  </bookViews>
  <sheets>
    <sheet name="MEL" sheetId="6" r:id="rId1"/>
    <sheet name="M23" sheetId="30" r:id="rId2"/>
    <sheet name="FEL" sheetId="7" r:id="rId3"/>
    <sheet name="F23" sheetId="31" r:id="rId4"/>
    <sheet name="MJR" sheetId="32" r:id="rId5"/>
    <sheet name="FJR" sheetId="33" r:id="rId6"/>
    <sheet name="JUV MASC" sheetId="34" r:id="rId7"/>
    <sheet name="JUV FEM" sheetId="35" r:id="rId8"/>
    <sheet name="INF JUV MASC" sheetId="36" r:id="rId9"/>
    <sheet name="INF JUV FEM" sheetId="37" r:id="rId10"/>
  </sheets>
  <definedNames>
    <definedName name="_xlnm._FilterDatabase" localSheetId="3" hidden="1">'F23'!$A$4:$X$4</definedName>
    <definedName name="_xlnm._FilterDatabase" localSheetId="2" hidden="1">FEL!$A$4:$Z$4</definedName>
    <definedName name="_xlnm._FilterDatabase" localSheetId="5" hidden="1">FJR!$A$4:$R$4</definedName>
    <definedName name="_xlnm._FilterDatabase" localSheetId="9" hidden="1">'INF JUV FEM'!$A$4:$S$4</definedName>
    <definedName name="_xlnm._FilterDatabase" localSheetId="8" hidden="1">'INF JUV MASC'!$A$4:$V$4</definedName>
    <definedName name="_xlnm._FilterDatabase" localSheetId="7" hidden="1">'JUV FEM'!$A$4:$Q$4</definedName>
    <definedName name="_xlnm._FilterDatabase" localSheetId="6" hidden="1">'JUV MASC'!$A$4:$V$4</definedName>
    <definedName name="_xlnm._FilterDatabase" localSheetId="1" hidden="1">'M23'!$A$4:$AA$4</definedName>
    <definedName name="_xlnm._FilterDatabase" localSheetId="0" hidden="1">MEL!$A$4:$AB$4</definedName>
    <definedName name="_xlnm._FilterDatabase" localSheetId="4" hidden="1">MJR!$A$4:$V$4</definedName>
    <definedName name="_xlnm.Print_Area" localSheetId="3">'F23'!$A$1:$H$17</definedName>
    <definedName name="_xlnm.Print_Area" localSheetId="2">FEL!$A$1:$H$29</definedName>
    <definedName name="_xlnm.Print_Area" localSheetId="5">FJR!$A$1:$S$17</definedName>
    <definedName name="_xlnm.Print_Area" localSheetId="7">'JUV FEM'!$A$1:$H$12</definedName>
    <definedName name="_xlnm.Print_Area" localSheetId="6">'JUV MASC'!$A$1:$H$58</definedName>
    <definedName name="_xlnm.Print_Area" localSheetId="1">'M23'!$A$1:$H$46</definedName>
    <definedName name="_xlnm.Print_Area" localSheetId="0">MEL!$A$1:$H$50</definedName>
    <definedName name="_xlnm.Print_Area" localSheetId="4">MJR!$A$1:$H$50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0" i="6" l="1"/>
  <c r="G23" i="6"/>
  <c r="G30" i="6"/>
  <c r="G29" i="6"/>
  <c r="G31" i="6"/>
  <c r="G32" i="6"/>
  <c r="G38" i="6"/>
  <c r="G20" i="6"/>
  <c r="G33" i="6"/>
  <c r="G34" i="6"/>
  <c r="G40" i="30"/>
  <c r="G35" i="30"/>
  <c r="G36" i="30"/>
  <c r="G16" i="30"/>
  <c r="G42" i="30"/>
  <c r="G37" i="30"/>
  <c r="G17" i="30"/>
  <c r="G19" i="30"/>
  <c r="G38" i="30"/>
  <c r="G13" i="32"/>
  <c r="G25" i="32"/>
  <c r="G43" i="32"/>
  <c r="G38" i="32"/>
  <c r="G40" i="32"/>
  <c r="G26" i="32"/>
  <c r="G14" i="33"/>
  <c r="G11" i="33"/>
  <c r="G36" i="34"/>
  <c r="G40" i="34"/>
  <c r="G44" i="34"/>
  <c r="G53" i="34"/>
  <c r="G31" i="34"/>
  <c r="G9" i="35"/>
  <c r="G25" i="36"/>
  <c r="G21" i="36"/>
  <c r="G35" i="36"/>
  <c r="G29" i="36"/>
  <c r="G11" i="37"/>
  <c r="K14" i="33" l="1"/>
  <c r="G17" i="32"/>
  <c r="G15" i="32"/>
  <c r="G21" i="32"/>
  <c r="G22" i="32"/>
  <c r="L6" i="33"/>
  <c r="L7" i="33"/>
  <c r="L5" i="37"/>
  <c r="L8" i="37"/>
  <c r="G45" i="34"/>
  <c r="G46" i="34"/>
  <c r="G50" i="34"/>
  <c r="M12" i="32"/>
  <c r="M6" i="32"/>
  <c r="M7" i="32"/>
  <c r="G6" i="31"/>
  <c r="G24" i="36" l="1"/>
  <c r="G12" i="36"/>
  <c r="G20" i="36"/>
  <c r="G17" i="36"/>
  <c r="G14" i="36"/>
  <c r="G22" i="36"/>
  <c r="G19" i="36"/>
  <c r="G26" i="36"/>
  <c r="G23" i="36"/>
  <c r="G16" i="36"/>
  <c r="G27" i="36"/>
  <c r="G28" i="36"/>
  <c r="G10" i="34"/>
  <c r="G17" i="34"/>
  <c r="G11" i="34"/>
  <c r="G20" i="34"/>
  <c r="G21" i="34"/>
  <c r="G25" i="34"/>
  <c r="G26" i="34"/>
  <c r="G38" i="34"/>
  <c r="G41" i="34"/>
  <c r="G29" i="34"/>
  <c r="G56" i="34"/>
  <c r="G54" i="34"/>
  <c r="G22" i="34"/>
  <c r="G35" i="34"/>
  <c r="G43" i="34"/>
  <c r="G19" i="34"/>
  <c r="G27" i="34"/>
  <c r="G30" i="34"/>
  <c r="G32" i="34"/>
  <c r="G33" i="34"/>
  <c r="G12" i="34"/>
  <c r="G16" i="32"/>
  <c r="G42" i="32"/>
  <c r="G36" i="32"/>
  <c r="G37" i="32"/>
  <c r="G46" i="32"/>
  <c r="G27" i="32"/>
  <c r="G9" i="32"/>
  <c r="G6" i="32"/>
  <c r="G10" i="32"/>
  <c r="G28" i="32"/>
  <c r="G20" i="32"/>
  <c r="G14" i="32"/>
  <c r="G35" i="32"/>
  <c r="G23" i="32"/>
  <c r="G17" i="7"/>
  <c r="G24" i="7"/>
  <c r="G11" i="30"/>
  <c r="G15" i="30"/>
  <c r="G20" i="30"/>
  <c r="G27" i="30"/>
  <c r="G10" i="30"/>
  <c r="G9" i="30"/>
  <c r="G18" i="30"/>
  <c r="G21" i="30"/>
  <c r="G31" i="30"/>
  <c r="G43" i="30"/>
  <c r="G24" i="30"/>
  <c r="G14" i="6"/>
  <c r="G21" i="6"/>
  <c r="G19" i="6"/>
  <c r="G13" i="6"/>
  <c r="G24" i="6"/>
  <c r="G36" i="6"/>
  <c r="G46" i="6"/>
  <c r="G42" i="6"/>
  <c r="G26" i="6"/>
  <c r="G27" i="6"/>
  <c r="G44" i="6"/>
  <c r="N52" i="34"/>
  <c r="G52" i="34" s="1"/>
  <c r="N33" i="36"/>
  <c r="O12" i="33"/>
  <c r="S18" i="7"/>
  <c r="S12" i="31"/>
  <c r="S8" i="7"/>
  <c r="S5" i="7"/>
  <c r="P12" i="37"/>
  <c r="T9" i="31" l="1"/>
  <c r="Q5" i="37"/>
  <c r="G25" i="30"/>
  <c r="G48" i="34" l="1"/>
  <c r="G16" i="34"/>
  <c r="G37" i="34"/>
  <c r="G11" i="32"/>
  <c r="O6" i="35"/>
  <c r="G17" i="6"/>
  <c r="G15" i="6"/>
  <c r="G10" i="6"/>
  <c r="G18" i="6"/>
  <c r="G11" i="6"/>
  <c r="G22" i="6"/>
  <c r="R15" i="33"/>
  <c r="X26" i="7"/>
  <c r="T37" i="36"/>
  <c r="T39" i="32"/>
  <c r="T51" i="34"/>
  <c r="U34" i="36"/>
  <c r="U18" i="36"/>
  <c r="Y23" i="7"/>
  <c r="Q10" i="35"/>
  <c r="G7" i="31" l="1"/>
  <c r="G10" i="37" l="1"/>
  <c r="G9" i="37"/>
  <c r="G18" i="32" l="1"/>
  <c r="G8" i="7" l="1"/>
  <c r="G23" i="34" l="1"/>
  <c r="G11" i="31" l="1"/>
  <c r="G21" i="7"/>
  <c r="G6" i="35"/>
  <c r="G6" i="30"/>
  <c r="G7" i="6"/>
  <c r="G14" i="7" l="1"/>
  <c r="G8" i="34" l="1"/>
  <c r="G13" i="34"/>
  <c r="G11" i="7"/>
  <c r="G7" i="30"/>
  <c r="G6" i="7" l="1"/>
  <c r="G7" i="35"/>
  <c r="G5" i="7"/>
  <c r="G9" i="7"/>
  <c r="G10" i="7"/>
  <c r="G13" i="7"/>
  <c r="G12" i="7"/>
  <c r="G18" i="7"/>
  <c r="G41" i="30"/>
  <c r="G7" i="37" l="1"/>
  <c r="G8" i="35"/>
  <c r="G33" i="36"/>
  <c r="G6" i="36"/>
  <c r="G13" i="36"/>
  <c r="G9" i="36"/>
  <c r="G15" i="36"/>
  <c r="G15" i="31"/>
  <c r="G25" i="7"/>
  <c r="G6" i="6" l="1"/>
  <c r="G39" i="30" l="1"/>
  <c r="G28" i="30"/>
  <c r="G45" i="32"/>
  <c r="G6" i="33"/>
  <c r="G37" i="36" l="1"/>
  <c r="G15" i="7"/>
  <c r="G8" i="31"/>
  <c r="G32" i="36" l="1"/>
  <c r="G5" i="36"/>
  <c r="G11" i="36"/>
  <c r="G33" i="32"/>
  <c r="G7" i="32"/>
  <c r="G32" i="30"/>
  <c r="G35" i="6"/>
  <c r="G13" i="33"/>
  <c r="G48" i="6"/>
  <c r="G7" i="7" l="1"/>
  <c r="G47" i="34"/>
  <c r="G39" i="34"/>
  <c r="G34" i="34"/>
  <c r="G14" i="34"/>
  <c r="G42" i="34"/>
  <c r="G34" i="32"/>
  <c r="G41" i="32"/>
  <c r="G30" i="36"/>
  <c r="G5" i="35"/>
  <c r="G10" i="33"/>
  <c r="G12" i="37"/>
  <c r="G5" i="37"/>
  <c r="G6" i="37"/>
  <c r="G33" i="30"/>
  <c r="G47" i="6" l="1"/>
  <c r="G8" i="6"/>
  <c r="G22" i="30"/>
  <c r="G10" i="31"/>
  <c r="G16" i="7"/>
  <c r="G13" i="31"/>
  <c r="G32" i="32" l="1"/>
  <c r="G48" i="32"/>
  <c r="G47" i="32"/>
  <c r="G44" i="32"/>
  <c r="G19" i="32"/>
  <c r="G8" i="32"/>
  <c r="G5" i="32"/>
  <c r="G30" i="32"/>
  <c r="G7" i="33"/>
  <c r="G9" i="33"/>
  <c r="G30" i="30"/>
  <c r="G12" i="6"/>
  <c r="G28" i="6"/>
  <c r="G10" i="35"/>
  <c r="G6" i="34"/>
  <c r="G15" i="34"/>
  <c r="G49" i="34"/>
  <c r="G51" i="34"/>
  <c r="G9" i="34"/>
  <c r="G18" i="34"/>
  <c r="G8" i="37"/>
  <c r="G5" i="31"/>
  <c r="G12" i="31"/>
  <c r="G19" i="7"/>
  <c r="G20" i="7"/>
  <c r="G23" i="7"/>
  <c r="G26" i="7"/>
  <c r="G26" i="30" l="1"/>
  <c r="G13" i="30"/>
  <c r="G23" i="30"/>
  <c r="G16" i="6"/>
  <c r="G45" i="6"/>
  <c r="G14" i="30" l="1"/>
  <c r="G24" i="34" l="1"/>
  <c r="G28" i="34"/>
  <c r="G55" i="34"/>
  <c r="G29" i="32" l="1"/>
  <c r="G31" i="32"/>
  <c r="G12" i="32"/>
  <c r="G24" i="32"/>
  <c r="G34" i="36"/>
  <c r="G10" i="36"/>
  <c r="G5" i="33"/>
  <c r="G15" i="33"/>
  <c r="G27" i="7" l="1"/>
  <c r="G9" i="31"/>
  <c r="G22" i="7"/>
  <c r="G29" i="30"/>
  <c r="G44" i="30"/>
  <c r="G8" i="30"/>
  <c r="G12" i="30"/>
  <c r="G5" i="30"/>
  <c r="G41" i="6"/>
  <c r="G39" i="6"/>
  <c r="G9" i="6"/>
  <c r="G25" i="6"/>
  <c r="G43" i="6"/>
  <c r="G37" i="6"/>
  <c r="G7" i="36" l="1"/>
  <c r="G5" i="34"/>
  <c r="G7" i="34"/>
  <c r="G12" i="33"/>
  <c r="G39" i="32"/>
  <c r="G14" i="31"/>
  <c r="G34" i="30"/>
  <c r="G13" i="37"/>
  <c r="G8" i="33"/>
  <c r="G5" i="6" l="1"/>
  <c r="G36" i="36"/>
  <c r="G8" i="36"/>
  <c r="G31" i="36"/>
  <c r="G18" i="36"/>
</calcChain>
</file>

<file path=xl/sharedStrings.xml><?xml version="1.0" encoding="utf-8"?>
<sst xmlns="http://schemas.openxmlformats.org/spreadsheetml/2006/main" count="1480" uniqueCount="462">
  <si>
    <t>POS</t>
  </si>
  <si>
    <t>LICENÇA</t>
  </si>
  <si>
    <t>CATEG</t>
  </si>
  <si>
    <t>EQUIPE</t>
  </si>
  <si>
    <t>UF</t>
  </si>
  <si>
    <t>PTOS</t>
  </si>
  <si>
    <t>,</t>
  </si>
  <si>
    <t>Urubu Racing XC</t>
  </si>
  <si>
    <t>XC3</t>
  </si>
  <si>
    <t>AVULSO</t>
  </si>
  <si>
    <t>CE</t>
  </si>
  <si>
    <t>PI</t>
  </si>
  <si>
    <t>55423</t>
  </si>
  <si>
    <t>PEDRO FABER DO NASCIMENTO ALVES</t>
  </si>
  <si>
    <t>GARROTE RADICAL TEAM</t>
  </si>
  <si>
    <t>LUIZ FABIANO VIDAL DE SOUZA</t>
  </si>
  <si>
    <t>JOAO JAIRO ROCHA ALENCAR NETO</t>
  </si>
  <si>
    <t>VINICIUS DE ARAUJO SILVA</t>
  </si>
  <si>
    <t>JOSE DE RIBAMAR SANTIAGO NETTO</t>
  </si>
  <si>
    <t>NO BRAKES</t>
  </si>
  <si>
    <t>INSTITUTO COLINA BIKE TEAM</t>
  </si>
  <si>
    <t>47731</t>
  </si>
  <si>
    <t>THEMIS LINHARES DE AGUIAR</t>
  </si>
  <si>
    <t>55367</t>
  </si>
  <si>
    <t>LAYLA CAMILA LIMA BARROS</t>
  </si>
  <si>
    <t>58809</t>
  </si>
  <si>
    <t>RAQUEL VIEIRA CASTRO ARAUJO</t>
  </si>
  <si>
    <t>48460</t>
  </si>
  <si>
    <t>MONALISA SANTOS JESUS</t>
  </si>
  <si>
    <t>ASSOCIACAO CAZUMBIKE DE CICLISMO</t>
  </si>
  <si>
    <t>MA</t>
  </si>
  <si>
    <t>56412</t>
  </si>
  <si>
    <t>GABRIELLE DUARTE DA ROCHA</t>
  </si>
  <si>
    <t>38944</t>
  </si>
  <si>
    <t>FRANCISCO MATHEUS MARTINS DA SILVA</t>
  </si>
  <si>
    <t>BA</t>
  </si>
  <si>
    <t>55199</t>
  </si>
  <si>
    <t>JOSE RODOLFO FERREIRA DE SOUSA</t>
  </si>
  <si>
    <t>41802</t>
  </si>
  <si>
    <t>ISAAC ELLON DE OLIVEIRA JUSTINO</t>
  </si>
  <si>
    <t>FRANCISCO QUARESMA DE OLIVEIRA</t>
  </si>
  <si>
    <t>GILBERTO DE SOUSA SILVA</t>
  </si>
  <si>
    <t>SOUL CYCLES - SANTOS</t>
  </si>
  <si>
    <t>49598</t>
  </si>
  <si>
    <t>FRANCISCO JOSIEL SANTOS OLIVEIRA</t>
  </si>
  <si>
    <t>SP</t>
  </si>
  <si>
    <t>DANIEL AQUILES GONCALVES CASTRO</t>
  </si>
  <si>
    <t>59430</t>
  </si>
  <si>
    <t>LUIZ GUSTAVO DE FREITAS</t>
  </si>
  <si>
    <t>52925</t>
  </si>
  <si>
    <t>ALYSSON GABRIEL DA SILVA ARAUJO</t>
  </si>
  <si>
    <t>51857</t>
  </si>
  <si>
    <t>ISMAEL PORTELA AGUIAR</t>
  </si>
  <si>
    <t>63069</t>
  </si>
  <si>
    <t>JOSE ARTHUR LIMA SILVA</t>
  </si>
  <si>
    <t>ANA MELL FERNANDES DA SILVA SOUSA</t>
  </si>
  <si>
    <t>VULCANO BIKE RUN</t>
  </si>
  <si>
    <t>FERNANDO NUNES DE SOUZA</t>
  </si>
  <si>
    <t>SC</t>
  </si>
  <si>
    <t>12º Desafio de Verão Balneário Piçarras XCO</t>
  </si>
  <si>
    <t>XC2</t>
  </si>
  <si>
    <t>MATHEUS MIRANDA DA SILVA</t>
  </si>
  <si>
    <t>RICARDO ALEXANDRE PSCHEIDT</t>
  </si>
  <si>
    <t>ASSOCIACAO PEDALA ITAPEMA DE CICLISMO</t>
  </si>
  <si>
    <t>BRAULIN BECKER</t>
  </si>
  <si>
    <t>BRUCICLE</t>
  </si>
  <si>
    <t>ARTHUR DAMASCENO TORQUATO</t>
  </si>
  <si>
    <t>TIJUCAS BIKE TEAM</t>
  </si>
  <si>
    <t>JULIANO COCUZZI</t>
  </si>
  <si>
    <t>SECEL JARAGUA DO SUL</t>
  </si>
  <si>
    <t>AXEL KRUGER</t>
  </si>
  <si>
    <t>FELIPE ZWARETCK</t>
  </si>
  <si>
    <t>ACELFI - ASSOCIACAO DE CICLISMO ESPORTE E LAZER DE FOZ DO IGUACU</t>
  </si>
  <si>
    <t>PR</t>
  </si>
  <si>
    <t>SAMUEL DE SOUZA GONCALVES</t>
  </si>
  <si>
    <t>OTAVIO BUSS</t>
  </si>
  <si>
    <t>RAFAEL TREIS MAILER</t>
  </si>
  <si>
    <t>MARCUS ANTONIO BOSCARDIM FILHO</t>
  </si>
  <si>
    <t>CRISTOPHER NATAN DICKMANN</t>
  </si>
  <si>
    <t>LUIZA EUZEBIO DE SOUZA</t>
  </si>
  <si>
    <t>SOUL EXTREME RACING TEAM</t>
  </si>
  <si>
    <t>DHANDARA MICHELLI KAPPEL</t>
  </si>
  <si>
    <t>ASSOCIACAO LONDRINENSE DE CICLISMO - ALC</t>
  </si>
  <si>
    <t>NICOLAS FERNANDO CUSTODIO</t>
  </si>
  <si>
    <t>LUCAS ALEXANDRE VIEIRA</t>
  </si>
  <si>
    <t>ALOIZIO EDSON PETT</t>
  </si>
  <si>
    <t>BRUNO CAETANO PINHEIRO</t>
  </si>
  <si>
    <t>DANIEL HENRIQUE GIOVANELLA</t>
  </si>
  <si>
    <t>FREDERICO VOIGT BILSKI</t>
  </si>
  <si>
    <t>IVAN WILLIAN BORGES</t>
  </si>
  <si>
    <t>GABRIEL HENRIQUE ZIMMERMANN DOS SANTOS</t>
  </si>
  <si>
    <t>EDUARDO DA CRUZ PINHEIRO</t>
  </si>
  <si>
    <t>JOAO PEDRO FURLICK</t>
  </si>
  <si>
    <t>NYELSON PEDRO DA SILVA SANTOS</t>
  </si>
  <si>
    <t>VINICIUS THOR CAVALCANTI KOVALSKYS</t>
  </si>
  <si>
    <t>AVAI F.C. - FME FLORIANOPOLIS - APGF</t>
  </si>
  <si>
    <t>RYAN AURELIANO RIBEIRO DA SILVA</t>
  </si>
  <si>
    <t>JOAO PEDRO VARASCHIN PIAZZA</t>
  </si>
  <si>
    <t>MAICON GHETHS BANDLER</t>
  </si>
  <si>
    <t>CAIO CHIMELLI DE PAULA</t>
  </si>
  <si>
    <t>DAVI DE SOUZA COSTA</t>
  </si>
  <si>
    <t>JOSUE RODRIGUES FERREIRA</t>
  </si>
  <si>
    <t>ISABELLA DA SILVA GRAHL</t>
  </si>
  <si>
    <t>RAFAELA YASMIN FUZZI</t>
  </si>
  <si>
    <t>LUISA ABALOS DUARTE</t>
  </si>
  <si>
    <t>6º Maior Encontro de MTB Nordestino - XCO</t>
  </si>
  <si>
    <t>23110</t>
  </si>
  <si>
    <t>JOSÉ DANRLEY CAVALCANTE DOS SANTOS</t>
  </si>
  <si>
    <t>PB</t>
  </si>
  <si>
    <t>53600</t>
  </si>
  <si>
    <t>EMANUEL JOSE DOS SANTOS JUNIOR</t>
  </si>
  <si>
    <t>PE</t>
  </si>
  <si>
    <t>JOSE EMANUEL FERREIRA DE MELO</t>
  </si>
  <si>
    <t>31324</t>
  </si>
  <si>
    <t>THIAGO CAVALCANTE DOS SANTOS</t>
  </si>
  <si>
    <t>55454</t>
  </si>
  <si>
    <t>LINCON ELEOMAR LUCENA GUIMARAES</t>
  </si>
  <si>
    <t>AL</t>
  </si>
  <si>
    <t>64010</t>
  </si>
  <si>
    <t>WALLACE SOUSA DE PAIVA</t>
  </si>
  <si>
    <t>ASSOCIACAO DOS CICLISTAS DA PARAIBA</t>
  </si>
  <si>
    <t>30619</t>
  </si>
  <si>
    <t>DOMINIQUE DA SILVA DIAS</t>
  </si>
  <si>
    <t>53572</t>
  </si>
  <si>
    <t>JOAO VITOR DOS SANTOS FIGUEIREDO</t>
  </si>
  <si>
    <t>30630</t>
  </si>
  <si>
    <t>CLEYDSON KELVEN SANTOS MORAIS</t>
  </si>
  <si>
    <t>59705</t>
  </si>
  <si>
    <t>GABRIEL VASCONCELOS</t>
  </si>
  <si>
    <t>CLUBE TRISPORT DE CICLISMO - CTC</t>
  </si>
  <si>
    <t>CLUBE ESPORTIVO CHATO BIKE DE CICLISMO</t>
  </si>
  <si>
    <t>60600</t>
  </si>
  <si>
    <t>RENAN URIEL COSTA FERRO</t>
  </si>
  <si>
    <t>63185</t>
  </si>
  <si>
    <t>IGHOR KAUE BARBOZA DE LIMA</t>
  </si>
  <si>
    <t>63017</t>
  </si>
  <si>
    <t>JOAO LUCAS FARIAS ALMEIDA</t>
  </si>
  <si>
    <t>NICOLAS DE MENDONCA ALMEIDA</t>
  </si>
  <si>
    <t>RENATTA MARIA ALEXANDRE DA SILVA</t>
  </si>
  <si>
    <t>64061</t>
  </si>
  <si>
    <t>JULIA NAOYLI DA ROCHA ALVES</t>
  </si>
  <si>
    <t>#1 Desafio dos Gigantes XCC</t>
  </si>
  <si>
    <t>KAREN FERNANDES OLIMPIO</t>
  </si>
  <si>
    <t>RAIZA GOULAO HENRIQUE</t>
  </si>
  <si>
    <t>GO</t>
  </si>
  <si>
    <t>ISABELLA MOREIRA LACERDA</t>
  </si>
  <si>
    <t>SABRINA OLIVEIRA DA SILVA</t>
  </si>
  <si>
    <t>HERCILIA NAJARA FERREIRA DE SOUZA</t>
  </si>
  <si>
    <t>ASSOCIACAO MOUNTAIN BIKE BH DE CICLISMO</t>
  </si>
  <si>
    <t>MG</t>
  </si>
  <si>
    <t>LETICIA JAQUELINE SOARES CANDIDO</t>
  </si>
  <si>
    <t>IARA CAETANO LEITE</t>
  </si>
  <si>
    <t>ANA LAURA OLIVEIRA DE MORAES</t>
  </si>
  <si>
    <t>LIEGE DA SILVA WALTER</t>
  </si>
  <si>
    <t>LUIZA COCUZZI</t>
  </si>
  <si>
    <t>ACRS CYCLING TEAM/ROYAL CICLO/AUDAX</t>
  </si>
  <si>
    <t>MARCELA LIMA BRAGA MATOS</t>
  </si>
  <si>
    <t>EDUARDA FERREIRA DE SOUZA</t>
  </si>
  <si>
    <t>GUSTAVO XAVIER DE OLIVEIRA PEREIRA</t>
  </si>
  <si>
    <t>CLUBE MARINGAENSE DE CICLISMO-CMC</t>
  </si>
  <si>
    <t>ULAN BASTOS GALINSKI</t>
  </si>
  <si>
    <t>JOSE GABRIEL MARQUES DE ALMEIDA</t>
  </si>
  <si>
    <t>ALEX JUNIOR MALACARNE</t>
  </si>
  <si>
    <t>NICOLAS RAFHAEL AMANCIO ROMÃO MACHADO</t>
  </si>
  <si>
    <t>LUIZ HENRIQUE COCUZZI</t>
  </si>
  <si>
    <t>KENNEDI SAMPAIO DE OLIVEIRA LAGO</t>
  </si>
  <si>
    <t>MARIO COUTO GREGO SANTOS</t>
  </si>
  <si>
    <t>EIKI YAMAUCHI LEONCIO</t>
  </si>
  <si>
    <t>DANIEL GROSSI</t>
  </si>
  <si>
    <t>FLAVIO DE JESUS LOBO NETO</t>
  </si>
  <si>
    <t>GUILHERME FREITAS GALVAO</t>
  </si>
  <si>
    <t>CARLOS ALBERTO FERNANDES OLIMPIO</t>
  </si>
  <si>
    <t>LUCIO OTAVIO SOARES</t>
  </si>
  <si>
    <t>#1 Desafio dos Gigantes XCO</t>
  </si>
  <si>
    <t>LORENA RANCHEL MARQUES FERRAZ</t>
  </si>
  <si>
    <t>DANIELLE MARIA DE MORAES</t>
  </si>
  <si>
    <t>VICTORIA MOREIRA BOMFIM DE CARVALHO</t>
  </si>
  <si>
    <t>JULIANA ZIEL</t>
  </si>
  <si>
    <t>EDSON GILMAR DE REZENDE JUNIOR</t>
  </si>
  <si>
    <t>SHERMAN TREZZA DE PAIVA</t>
  </si>
  <si>
    <t>JOSE OTAVIO PEREIRA SANTOS</t>
  </si>
  <si>
    <t>TB</t>
  </si>
  <si>
    <t>MILLENE KOPP DONATO</t>
  </si>
  <si>
    <t>ASSOCIACAO AZ RACING TEAM</t>
  </si>
  <si>
    <t>MS</t>
  </si>
  <si>
    <t>ALICE LUIZA DO CARMO</t>
  </si>
  <si>
    <t>LETICIA DE OLIVEIRA PEREIRA RODRIGUES</t>
  </si>
  <si>
    <t>ALICIA GOMES DE ALMEIDA</t>
  </si>
  <si>
    <t>RJ</t>
  </si>
  <si>
    <t>BRUNA ARAUJO PAGLIOTO MAZZONI</t>
  </si>
  <si>
    <t>ANGELINA SANTOS DA SILVA</t>
  </si>
  <si>
    <t>LAR NOSSA SENHORA APARECIDA</t>
  </si>
  <si>
    <t>LAURIANY APARECIDA NEVES</t>
  </si>
  <si>
    <t>MAYARA KETLLY SILVA DOS SANTOS</t>
  </si>
  <si>
    <t>SAMIRA APARECIDA DE SOUSA MANOEL</t>
  </si>
  <si>
    <t>RAMIZA MARCHEZI CARNEIRO</t>
  </si>
  <si>
    <t>ES</t>
  </si>
  <si>
    <t>DANIELA OLIVEIRA ARAUJO</t>
  </si>
  <si>
    <t>HANI RODRIGUES BARBAR</t>
  </si>
  <si>
    <t>IZABELLA CASADINHO DA SILVA MACEDO</t>
  </si>
  <si>
    <t>MATHEUS RIBEIRO E SILVA</t>
  </si>
  <si>
    <t>JOAO MIGUEL BORGES SILVA</t>
  </si>
  <si>
    <t>PEDRO LUCAS DA CUNHA ANDRADE</t>
  </si>
  <si>
    <t>LUAN FERNANDO PEREIRA FRANCISCO</t>
  </si>
  <si>
    <t>PIETRO FRANCO ALMEIDA</t>
  </si>
  <si>
    <t>BERNARDO SOUSA RODRIGUES</t>
  </si>
  <si>
    <t>MATHEUS ZAGO AREAS</t>
  </si>
  <si>
    <t>LEGACY CYCLING TEAM</t>
  </si>
  <si>
    <t>MIGUEL CARDOSO MARTINS</t>
  </si>
  <si>
    <t>FRANCISCO MUNHOES COCCO SAMPAIO</t>
  </si>
  <si>
    <t>JOÃO VICTOR GOMES ANDRADE</t>
  </si>
  <si>
    <t>PEDRO HENRIQUE FERREIRA ZIBETTI CARDOSO</t>
  </si>
  <si>
    <t>LUIS MIGUEL REZENDE MEIRELES</t>
  </si>
  <si>
    <t>PEDRO AUGUSTO DE PAIVA</t>
  </si>
  <si>
    <t>JOAO PEDRO DE OLIVEIRA VALIM</t>
  </si>
  <si>
    <t>CAETANO BENEDITO JOANA SILVA</t>
  </si>
  <si>
    <t>ASSOCIACAO DE CICLISMO CAMPOS DO JORDAO</t>
  </si>
  <si>
    <t>LUCAS NASCIMENTO CHEQUER</t>
  </si>
  <si>
    <t>GABRIEL FREITAS GALVAO</t>
  </si>
  <si>
    <t>KAUA PEDRO DOS SANTOS</t>
  </si>
  <si>
    <t>MARCELO AUGUSTO TEODOLINO DUPIM</t>
  </si>
  <si>
    <t>IGOR DE OLIVEIRA MARINHO</t>
  </si>
  <si>
    <t>GABRIEL GOMES DE MATOS</t>
  </si>
  <si>
    <t>OTAVIO SANTORO LOFIEGO</t>
  </si>
  <si>
    <t>LUCA DRUMOND FALZONI</t>
  </si>
  <si>
    <t>GUILHERME CORREA FERNANDINO</t>
  </si>
  <si>
    <t>MIGUEL MARIANO COSTA</t>
  </si>
  <si>
    <t>ENZO DE MATOS SOUZA</t>
  </si>
  <si>
    <t>JOAO GABRIEL OLIVEIRA DUARTE</t>
  </si>
  <si>
    <t>MIGUEL SILVA DILLY</t>
  </si>
  <si>
    <t>LUCAS AYAN RIVIER DE OLIVEIRA</t>
  </si>
  <si>
    <t>PRIME BIKE MACAÉ</t>
  </si>
  <si>
    <t>Internacional MTB Series #1 - XCC</t>
  </si>
  <si>
    <t>CAROLINA FERREIRA</t>
  </si>
  <si>
    <t>Internacional MTB Series #1 - XCO</t>
  </si>
  <si>
    <t>CAINÃ GUIMARÃES DE OLIVEIRA</t>
  </si>
  <si>
    <t>SÃO JOSÉ CICLISMO / INSTITUTO ATHLON</t>
  </si>
  <si>
    <t>49246</t>
  </si>
  <si>
    <t>GABRIEL VIEIRA GASPAR</t>
  </si>
  <si>
    <t>36760</t>
  </si>
  <si>
    <t>GUSTAVO ROMA DE OLIVEIRA FILHO</t>
  </si>
  <si>
    <t>VINICIUS HOWE</t>
  </si>
  <si>
    <t>10829</t>
  </si>
  <si>
    <t>RODRIGO SILVA ROSA</t>
  </si>
  <si>
    <t>41372</t>
  </si>
  <si>
    <t>ALVARO SILVA CARVALHO</t>
  </si>
  <si>
    <t>44944</t>
  </si>
  <si>
    <t>JOÃO YOSHIO TADA FARIA</t>
  </si>
  <si>
    <t>31354</t>
  </si>
  <si>
    <t>LEO DE SOUZA TEIXEIRA</t>
  </si>
  <si>
    <t>NICOLAS DE MENEZES ROMAO</t>
  </si>
  <si>
    <t>63718</t>
  </si>
  <si>
    <t>CAUA JUSTINIANO MORENO</t>
  </si>
  <si>
    <t>54748</t>
  </si>
  <si>
    <t>ANTHONY MIGUEL ALVES</t>
  </si>
  <si>
    <t>63068</t>
  </si>
  <si>
    <t>FELIPE QUINTANILHA OLIVEIRA</t>
  </si>
  <si>
    <t>31494</t>
  </si>
  <si>
    <t>ALEX BUENO DOS SANTOS</t>
  </si>
  <si>
    <t>51270</t>
  </si>
  <si>
    <t>TALES DE OLIVEIRA SANTOS</t>
  </si>
  <si>
    <t>63264</t>
  </si>
  <si>
    <t>LUIS FLAVIO DE SOUSA BERNARDES DE CASTRO</t>
  </si>
  <si>
    <t>54890</t>
  </si>
  <si>
    <t>YAGO SANCHEZ BELMONT DE SOUZA</t>
  </si>
  <si>
    <t>49412</t>
  </si>
  <si>
    <t>PEDRO HENRIQUE FERRI</t>
  </si>
  <si>
    <t>61194</t>
  </si>
  <si>
    <t>JULIO BUCK RUIZ</t>
  </si>
  <si>
    <t>IMUNO BRASIL -PREFEITURA CME IRACEMAPOLIS</t>
  </si>
  <si>
    <t>46833</t>
  </si>
  <si>
    <t>GUILHERME FERREIRA BUENO</t>
  </si>
  <si>
    <t>43822</t>
  </si>
  <si>
    <t>ANNA VITORIA DE OLIVEIRA VIEIRA</t>
  </si>
  <si>
    <t>45680</t>
  </si>
  <si>
    <t>MIGUEL ELIAS URREA VOLPINI</t>
  </si>
  <si>
    <t>32137</t>
  </si>
  <si>
    <t>PEDRO GOMES SANT ANA AREAS</t>
  </si>
  <si>
    <t>53141</t>
  </si>
  <si>
    <t>JOAO GUILHERME TRINCK</t>
  </si>
  <si>
    <t>63602</t>
  </si>
  <si>
    <t>LEONARDO DO NASCIMENTO SANTOS</t>
  </si>
  <si>
    <t>49970</t>
  </si>
  <si>
    <t>MURILO BARBOSA SILVA DE CARVALHO</t>
  </si>
  <si>
    <t>58280</t>
  </si>
  <si>
    <t>ANDRE VECCHI CONTADOR</t>
  </si>
  <si>
    <t>True X 2025 - MTB XCO</t>
  </si>
  <si>
    <t>MARIA LUIZA VARGAS DUWE</t>
  </si>
  <si>
    <t>ANA BEATRIZ VARGAS DUWE</t>
  </si>
  <si>
    <t>ANA KAROLINA SALM STEFFEN</t>
  </si>
  <si>
    <t>JOAO PEDRO OURIQUES</t>
  </si>
  <si>
    <t>VINICIUS DA COSTA</t>
  </si>
  <si>
    <t>JOAO LUCAS GUIBES VIEIRA</t>
  </si>
  <si>
    <t>Taça Brasil de XCO - RJ</t>
  </si>
  <si>
    <t>JOAO PEDRO DOS ANJOS DE FRANCA AMORIM</t>
  </si>
  <si>
    <t>DAVID CANDIDO NAVEGA</t>
  </si>
  <si>
    <t>DAVI ELIAS BARRETO</t>
  </si>
  <si>
    <t>GUILHERME DA SILVA PEREIRA CARAMORI</t>
  </si>
  <si>
    <t>DEYVID CANDIDO NAVEGA</t>
  </si>
  <si>
    <t>JOAO FRANCISCO PELLEGRINI SILVA</t>
  </si>
  <si>
    <t>EMANUEL FELIPE COSTA DOS SANTOS</t>
  </si>
  <si>
    <t>HENRIQUE MARTINS RESENDE</t>
  </si>
  <si>
    <t>LIDIA LOURDES RODRIGUES DE ALMEIDA</t>
  </si>
  <si>
    <t>DANIEL DE AQUINO AIRES FARIA</t>
  </si>
  <si>
    <t>DAVI MAÇULO BATISTA PIMENTEL</t>
  </si>
  <si>
    <t>ANDREY DANIEL DA SILVA</t>
  </si>
  <si>
    <t>WOLFGANG SOARES OLSEN</t>
  </si>
  <si>
    <t>RAFAEL BEGHELLI SCHIRATO ASSIS</t>
  </si>
  <si>
    <t>ROBSON FERREIRA DA SILVA</t>
  </si>
  <si>
    <t>BRENER MAIA ONOFRE</t>
  </si>
  <si>
    <t>LEANDRO MIRANDA PAIVA</t>
  </si>
  <si>
    <t>FÁBIO RIBEIRO AZEVEDO</t>
  </si>
  <si>
    <t>RAFAEL MARTINS DE FREITAS</t>
  </si>
  <si>
    <t>NATAN DE OLIVEIRA BORGES</t>
  </si>
  <si>
    <t>THIAGO DA SILVA MOURA</t>
  </si>
  <si>
    <t>OTÁVIO PERES DE SOUZA</t>
  </si>
  <si>
    <t>WILLIAN DO NASCIMENTO FERNANDES</t>
  </si>
  <si>
    <t>CIMTB #1 - Araxá - XCC</t>
  </si>
  <si>
    <t>43074</t>
  </si>
  <si>
    <t>JACKSIANE POLIDORIO</t>
  </si>
  <si>
    <t>37599</t>
  </si>
  <si>
    <t>THAYS HELENA LEMOS GOBO</t>
  </si>
  <si>
    <t>HC</t>
  </si>
  <si>
    <t>49518</t>
  </si>
  <si>
    <t>ERIK AUGUSTO PEREIRA</t>
  </si>
  <si>
    <t>63897</t>
  </si>
  <si>
    <t>MATHEUS TOLEDO FARIA</t>
  </si>
  <si>
    <t>34776</t>
  </si>
  <si>
    <t>LAZARO JESUS MOREIRA</t>
  </si>
  <si>
    <t>36474</t>
  </si>
  <si>
    <t>JALIZAN KEMERICH DE ALMEIDA</t>
  </si>
  <si>
    <t>56371</t>
  </si>
  <si>
    <t>ERIC FIGUEREDO ALVES DE CARVALHO</t>
  </si>
  <si>
    <t>54065</t>
  </si>
  <si>
    <t>JOSE VITOR DONADIO SILVA</t>
  </si>
  <si>
    <t>41004</t>
  </si>
  <si>
    <t>GUSTAVO FARIA VASCONCELOS CARVALHO</t>
  </si>
  <si>
    <t>45319</t>
  </si>
  <si>
    <t>GUSTAVO DE SOUZA NOGUEIRA</t>
  </si>
  <si>
    <t>RS</t>
  </si>
  <si>
    <t>27240</t>
  </si>
  <si>
    <t>LEANDRO DA SILVA BELO</t>
  </si>
  <si>
    <t>51905</t>
  </si>
  <si>
    <t>EDUARDO ITACARAMBI CARLOS</t>
  </si>
  <si>
    <t>BRASILIA BIKE CLUB</t>
  </si>
  <si>
    <t>DF</t>
  </si>
  <si>
    <t>59928</t>
  </si>
  <si>
    <t>ARTUR KENJI TADA FARIA</t>
  </si>
  <si>
    <t>59557</t>
  </si>
  <si>
    <t>DAVI DA SILVA RIBEIRO ALVES</t>
  </si>
  <si>
    <t>63955</t>
  </si>
  <si>
    <t>DAVI DA COSTA LEAL FULI</t>
  </si>
  <si>
    <t>48958</t>
  </si>
  <si>
    <t>JOÃO GABRIEL RIBEIRO DE CARVALHO</t>
  </si>
  <si>
    <t>60363</t>
  </si>
  <si>
    <t>FABIAN DAVID VALLEJO RIVAS</t>
  </si>
  <si>
    <t>ASSOCIACAO CICLISTICA ROLANDENSE</t>
  </si>
  <si>
    <t>48956</t>
  </si>
  <si>
    <t>GUILBERT HOLLIVER BONFIM DOS SANTOS</t>
  </si>
  <si>
    <t>55490</t>
  </si>
  <si>
    <t>GUILHERME DE FREITAS COSTA DO AMARAL</t>
  </si>
  <si>
    <t>59019</t>
  </si>
  <si>
    <t>CESAR HENRIQUE PEREIRA DE OLIVEIRA</t>
  </si>
  <si>
    <t>48803</t>
  </si>
  <si>
    <t>LORENZO NASCIMENTO DE MENEZES SOUZA</t>
  </si>
  <si>
    <t>CIMTB #1 - Araxá - XCO</t>
  </si>
  <si>
    <t>55444</t>
  </si>
  <si>
    <t>LUANA BELTRAME</t>
  </si>
  <si>
    <t>43430</t>
  </si>
  <si>
    <t>NINA CARVALHO DOS SANTOS</t>
  </si>
  <si>
    <t>59502</t>
  </si>
  <si>
    <t>MARIA EDUARDA MORAES VENTURA</t>
  </si>
  <si>
    <t>ARR PRO TEAM</t>
  </si>
  <si>
    <t>64488</t>
  </si>
  <si>
    <t>VITORIA GABRIELA SANTOS DE OLIVEIRA</t>
  </si>
  <si>
    <t>Desafio Vertical de MTB XC</t>
  </si>
  <si>
    <t>FRANCISCO HENRIQUE SOUSA SILVA</t>
  </si>
  <si>
    <t>PEDRO LUCAS PEREIRA DA SILVA</t>
  </si>
  <si>
    <t>LIANDRO ALBUQUERQUE DE OLIVEIRA</t>
  </si>
  <si>
    <t>PEDRO HENRIQUE NASCIMENTO IRINEU</t>
  </si>
  <si>
    <t>ISAIAS VIEIRA PASSOS</t>
  </si>
  <si>
    <t>JOSE FERNANDO GOMES DE SOUSA</t>
  </si>
  <si>
    <t>ANA MARIA CARACAS DA SILVA</t>
  </si>
  <si>
    <t>FRANCISCO EMANUEL ANDRADE ALVES</t>
  </si>
  <si>
    <t>NICOLAS DA CONCEICAO BESSA</t>
  </si>
  <si>
    <t>ARTUR COELHO DA SILVA VIANA</t>
  </si>
  <si>
    <t>GABRIEL ALBUQUERQUE MOREIRA</t>
  </si>
  <si>
    <t>RAFAEL ALBUQUERQUE MOREIRA</t>
  </si>
  <si>
    <t>VALMOR HAUSMANN</t>
  </si>
  <si>
    <t>MEL</t>
  </si>
  <si>
    <t>ATLETA</t>
  </si>
  <si>
    <t>M23</t>
  </si>
  <si>
    <t>F23</t>
  </si>
  <si>
    <t>FEL</t>
  </si>
  <si>
    <t>MJR</t>
  </si>
  <si>
    <t>FJR</t>
  </si>
  <si>
    <t>MJU</t>
  </si>
  <si>
    <t>FJU</t>
  </si>
  <si>
    <t>MIFN</t>
  </si>
  <si>
    <t>FINF</t>
  </si>
  <si>
    <t>Estrada Real #2 - XCC</t>
  </si>
  <si>
    <t>GABRIELA PEREIRA FEROLLA</t>
  </si>
  <si>
    <t>Estrada Real #2</t>
  </si>
  <si>
    <t>ANA CLARA MARTINS DUTRA</t>
  </si>
  <si>
    <t>LUCAS NIQUINI ESTEVAM</t>
  </si>
  <si>
    <t>FRANCISCO MACHADO FRANCA</t>
  </si>
  <si>
    <t>HEITOR GOUVEA SANTOS</t>
  </si>
  <si>
    <t xml:space="preserve">LUCCA PAULINO DA SILVA DOS SANTOS       </t>
  </si>
  <si>
    <t>Internacional MTB Series #2</t>
  </si>
  <si>
    <t>Internacional MTB Series #2 - XCC</t>
  </si>
  <si>
    <t>KAUÃ MARCOS AMARAL FERREIRA</t>
  </si>
  <si>
    <t>ALEXANDRE DOS REIS</t>
  </si>
  <si>
    <t>VILION RODRIGUES CORREA JUNIOR</t>
  </si>
  <si>
    <t>PEDRO HENRIQUE ARNALDI PEREIRA</t>
  </si>
  <si>
    <t>HEITOR FAGUNDES DE SOUSA</t>
  </si>
  <si>
    <t>UNIAO CICLISTICA JUIZ DE FORA</t>
  </si>
  <si>
    <t>Internacional MTB Series #2 - XCO</t>
  </si>
  <si>
    <t>LEONARDO BERNARDES DE CASTRO FILHO</t>
  </si>
  <si>
    <t>SENSE FACTORY RACING</t>
  </si>
  <si>
    <t>LUIS OTAVIO DE PINA FUSTER</t>
  </si>
  <si>
    <t>Desafio XCO Brema</t>
  </si>
  <si>
    <t>IGOR VEBER LOPES DA SILVA</t>
  </si>
  <si>
    <t>VINICIOS MICHELUZI</t>
  </si>
  <si>
    <t>BRUNO VOIGT</t>
  </si>
  <si>
    <t>INDIANARA SCOTTI</t>
  </si>
  <si>
    <t>JOAO VITOR TARTARI DE ALMEIDA</t>
  </si>
  <si>
    <t>ENZO SHINJI IVANTES RODRIGUES</t>
  </si>
  <si>
    <t>GUSTAVO HENRIQUE GEISLER VOELZ</t>
  </si>
  <si>
    <t>DJENIFER NUNES DUTRA</t>
  </si>
  <si>
    <t>ASSOCIACAO JOINVILLENSE DE CICLISMO - AJOCICLO</t>
  </si>
  <si>
    <t>CIMTB #2 - Carandaí - XCC</t>
  </si>
  <si>
    <t>37624</t>
  </si>
  <si>
    <t>LUIZ MIGUEL CAMPOS HONORIO</t>
  </si>
  <si>
    <t>CIMTB #2 - Carandaí - XCO</t>
  </si>
  <si>
    <t>22126</t>
  </si>
  <si>
    <t>THIAGO FREITAS SOUZA</t>
  </si>
  <si>
    <t>16140</t>
  </si>
  <si>
    <t>LUIZ FELIPE NABAHIER DUARTE</t>
  </si>
  <si>
    <t>45810</t>
  </si>
  <si>
    <t>DANIEL FERNANDES HOFFMANN</t>
  </si>
  <si>
    <t>INSTITUTO HOFFMANN/TAUBATÉ</t>
  </si>
  <si>
    <t>46822</t>
  </si>
  <si>
    <t>LUCAS MARQUES DE CARVALHO</t>
  </si>
  <si>
    <t>60560</t>
  </si>
  <si>
    <t>JOAO LUCAS SOUZA PEREIRA</t>
  </si>
  <si>
    <t>45432</t>
  </si>
  <si>
    <t>CAUÃ VICTOR SILVA COSTA</t>
  </si>
  <si>
    <t>65594</t>
  </si>
  <si>
    <t>GABRIEL REZENDE TEIXEIRA</t>
  </si>
  <si>
    <t>ASSOCIACAO MINEIRA DE DESENVOLVIMENTO HUMANO</t>
  </si>
  <si>
    <t>65572</t>
  </si>
  <si>
    <t>ELISA ANDRADE ELIAS</t>
  </si>
  <si>
    <t>RANKING CROSS COUNTRY - XCO - INFANTO JUVENIL FEMININO - 11/06/2025</t>
  </si>
  <si>
    <t>RANKING CROSS COUNTRY - XCO - INFANTO JUVENIL MASCULINO - 11/06/2025</t>
  </si>
  <si>
    <t>RANKING CROSS COUNTRY - XCO - JUVENIL FEMININO - 11/06/2025</t>
  </si>
  <si>
    <t>RANKING CROSS COUNTRY - XCO - JUVENIL MASCULINO -11/06/2025</t>
  </si>
  <si>
    <t>RANKING CROSS COUNTRY - XCO - JUNIOR FEMININO - 11/06/2025</t>
  </si>
  <si>
    <t>RANKING CROSS COUNTRY - XCO - JUNIOR MASCULINO - 11/06/2025</t>
  </si>
  <si>
    <t>RANKING CROSS COUNTRY - XCO - SUB 23 FEMININO - 11/06/2025</t>
  </si>
  <si>
    <t>RANKING CROSS COUNTRY - XCO - ELITE FEMININO - 11/06/2025</t>
  </si>
  <si>
    <t>RANKING CROSS COUNTRY - XCO - SUB 23 MASCULINO - 11/06/2025</t>
  </si>
  <si>
    <t>RANKING CROSS COUNTRY - XCO - ELITE MASCULINO - 11/06/2025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</si>
</sst>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3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14" fillId="0" borderId="0"/>
    <xf numFmtId="0" fontId="4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2" fillId="0" borderId="0"/>
    <xf numFmtId="0" fontId="17" fillId="0" borderId="0"/>
    <xf numFmtId="0" fontId="19" fillId="0" borderId="0" applyNumberFormat="0" applyFill="0" applyBorder="0" applyAlignment="0" applyProtection="0"/>
    <xf numFmtId="0" fontId="20" fillId="0" borderId="15" applyNumberFormat="0" applyFill="0" applyAlignment="0" applyProtection="0"/>
    <xf numFmtId="0" fontId="21" fillId="0" borderId="16" applyNumberFormat="0" applyFill="0" applyAlignment="0" applyProtection="0"/>
    <xf numFmtId="0" fontId="22" fillId="0" borderId="17" applyNumberFormat="0" applyFill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5" borderId="0" applyNumberFormat="0" applyBorder="0" applyAlignment="0" applyProtection="0"/>
    <xf numFmtId="0" fontId="25" fillId="6" borderId="0" applyNumberFormat="0" applyBorder="0" applyAlignment="0" applyProtection="0"/>
    <xf numFmtId="0" fontId="26" fillId="7" borderId="18" applyNumberFormat="0" applyAlignment="0" applyProtection="0"/>
    <xf numFmtId="0" fontId="27" fillId="8" borderId="19" applyNumberFormat="0" applyAlignment="0" applyProtection="0"/>
    <xf numFmtId="0" fontId="28" fillId="8" borderId="18" applyNumberFormat="0" applyAlignment="0" applyProtection="0"/>
    <xf numFmtId="0" fontId="29" fillId="0" borderId="20" applyNumberFormat="0" applyFill="0" applyAlignment="0" applyProtection="0"/>
    <xf numFmtId="0" fontId="30" fillId="9" borderId="21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23" applyNumberFormat="0" applyFill="0" applyAlignment="0" applyProtection="0"/>
    <xf numFmtId="0" fontId="34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4" fillId="26" borderId="0" applyNumberFormat="0" applyBorder="0" applyAlignment="0" applyProtection="0"/>
    <xf numFmtId="0" fontId="3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4" fillId="34" borderId="0" applyNumberFormat="0" applyBorder="0" applyAlignment="0" applyProtection="0"/>
    <xf numFmtId="0" fontId="1" fillId="0" borderId="0"/>
    <xf numFmtId="0" fontId="1" fillId="10" borderId="22" applyNumberFormat="0" applyFont="0" applyAlignment="0" applyProtection="0"/>
    <xf numFmtId="9" fontId="17" fillId="0" borderId="0" applyFont="0" applyFill="0" applyBorder="0" applyAlignment="0" applyProtection="0"/>
  </cellStyleXfs>
  <cellXfs count="65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9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2" borderId="7" xfId="0" applyFont="1" applyFill="1" applyBorder="1" applyAlignment="1">
      <alignment horizontal="center" vertical="center"/>
    </xf>
    <xf numFmtId="0" fontId="5" fillId="0" borderId="0" xfId="1" applyAlignment="1" applyProtection="1"/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17" fillId="0" borderId="0" xfId="22"/>
    <xf numFmtId="0" fontId="0" fillId="0" borderId="0" xfId="0" applyAlignment="1">
      <alignment horizontal="center"/>
    </xf>
    <xf numFmtId="0" fontId="9" fillId="0" borderId="3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7" xfId="0" applyFont="1" applyBorder="1" applyAlignment="1">
      <alignment horizontal="left" vertical="center" shrinkToFit="1"/>
    </xf>
    <xf numFmtId="0" fontId="0" fillId="3" borderId="3" xfId="0" applyFill="1" applyBorder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14" fontId="35" fillId="0" borderId="9" xfId="0" applyNumberFormat="1" applyFont="1" applyBorder="1" applyAlignment="1">
      <alignment horizontal="center" vertical="center"/>
    </xf>
    <xf numFmtId="14" fontId="35" fillId="0" borderId="10" xfId="0" applyNumberFormat="1" applyFont="1" applyBorder="1" applyAlignment="1">
      <alignment horizontal="center" vertical="center"/>
    </xf>
    <xf numFmtId="14" fontId="35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textRotation="90"/>
    </xf>
    <xf numFmtId="0" fontId="9" fillId="2" borderId="7" xfId="0" applyFont="1" applyFill="1" applyBorder="1" applyAlignment="1">
      <alignment horizontal="center" textRotation="90"/>
    </xf>
  </cellXfs>
  <cellStyles count="66">
    <cellStyle name="20% - Ênfase1" xfId="40" builtinId="30" customBuiltin="1"/>
    <cellStyle name="20% - Ênfase2" xfId="44" builtinId="34" customBuiltin="1"/>
    <cellStyle name="20% - Ênfase3" xfId="48" builtinId="38" customBuiltin="1"/>
    <cellStyle name="20% - Ênfase4" xfId="52" builtinId="42" customBuiltin="1"/>
    <cellStyle name="20% - Ênfase5" xfId="56" builtinId="46" customBuiltin="1"/>
    <cellStyle name="20% - Ênfase6" xfId="60" builtinId="50" customBuiltin="1"/>
    <cellStyle name="40% - Ênfase1" xfId="41" builtinId="31" customBuiltin="1"/>
    <cellStyle name="40% - Ênfase2" xfId="45" builtinId="35" customBuiltin="1"/>
    <cellStyle name="40% - Ênfase3" xfId="49" builtinId="39" customBuiltin="1"/>
    <cellStyle name="40% - Ênfase4" xfId="53" builtinId="43" customBuiltin="1"/>
    <cellStyle name="40% - Ênfase5" xfId="57" builtinId="47" customBuiltin="1"/>
    <cellStyle name="40% - Ênfase6" xfId="61" builtinId="51" customBuiltin="1"/>
    <cellStyle name="60% - Ênfase1" xfId="42" builtinId="32" customBuiltin="1"/>
    <cellStyle name="60% - Ênfase2" xfId="46" builtinId="36" customBuiltin="1"/>
    <cellStyle name="60% - Ênfase3" xfId="50" builtinId="40" customBuiltin="1"/>
    <cellStyle name="60% - Ênfase4" xfId="54" builtinId="44" customBuiltin="1"/>
    <cellStyle name="60% - Ênfase5" xfId="58" builtinId="48" customBuiltin="1"/>
    <cellStyle name="60% - Ênfase6" xfId="62" builtinId="52" customBuiltin="1"/>
    <cellStyle name="Bom" xfId="28" builtinId="26" customBuiltin="1"/>
    <cellStyle name="Cálculo" xfId="33" builtinId="22" customBuiltin="1"/>
    <cellStyle name="Célula de Verificação" xfId="35" builtinId="23" customBuiltin="1"/>
    <cellStyle name="Célula Vinculada" xfId="34" builtinId="24" customBuiltin="1"/>
    <cellStyle name="Ênfase1" xfId="39" builtinId="29" customBuiltin="1"/>
    <cellStyle name="Ênfase2" xfId="43" builtinId="33" customBuiltin="1"/>
    <cellStyle name="Ênfase3" xfId="47" builtinId="37" customBuiltin="1"/>
    <cellStyle name="Ênfase4" xfId="51" builtinId="41" customBuiltin="1"/>
    <cellStyle name="Ênfase5" xfId="55" builtinId="45" customBuiltin="1"/>
    <cellStyle name="Ênfase6" xfId="59" builtinId="49" customBuiltin="1"/>
    <cellStyle name="Entrada" xfId="31" builtinId="20" customBuiltin="1"/>
    <cellStyle name="Hiperlink" xfId="1" builtinId="8"/>
    <cellStyle name="Neutro" xfId="30" builtinId="28" customBuiltin="1"/>
    <cellStyle name="Normal" xfId="0" builtinId="0"/>
    <cellStyle name="Normal 10" xfId="22" xr:uid="{00000000-0005-0000-0000-000021000000}"/>
    <cellStyle name="Normal 11" xfId="63" xr:uid="{00000000-0005-0000-0000-000022000000}"/>
    <cellStyle name="Normal 18" xfId="2" xr:uid="{00000000-0005-0000-0000-000023000000}"/>
    <cellStyle name="Normal 19" xfId="3" xr:uid="{00000000-0005-0000-0000-000024000000}"/>
    <cellStyle name="Normal 2" xfId="4" xr:uid="{00000000-0005-0000-0000-000025000000}"/>
    <cellStyle name="Normal 2 17" xfId="5" xr:uid="{00000000-0005-0000-0000-000026000000}"/>
    <cellStyle name="Normal 2 2" xfId="6" xr:uid="{00000000-0005-0000-0000-000027000000}"/>
    <cellStyle name="Normal 2 3" xfId="7" xr:uid="{00000000-0005-0000-0000-000028000000}"/>
    <cellStyle name="Normal 2 4" xfId="8" xr:uid="{00000000-0005-0000-0000-000029000000}"/>
    <cellStyle name="Normal 21" xfId="9" xr:uid="{00000000-0005-0000-0000-00002A000000}"/>
    <cellStyle name="Normal 3" xfId="10" xr:uid="{00000000-0005-0000-0000-00002B000000}"/>
    <cellStyle name="Normal 3 2" xfId="11" xr:uid="{00000000-0005-0000-0000-00002C000000}"/>
    <cellStyle name="Normal 3 2 2" xfId="12" xr:uid="{00000000-0005-0000-0000-00002D000000}"/>
    <cellStyle name="Normal 3 2 2 2" xfId="13" xr:uid="{00000000-0005-0000-0000-00002E000000}"/>
    <cellStyle name="Normal 3 2 2 3" xfId="14" xr:uid="{00000000-0005-0000-0000-00002F000000}"/>
    <cellStyle name="Normal 4" xfId="15" xr:uid="{00000000-0005-0000-0000-000030000000}"/>
    <cellStyle name="Normal 5" xfId="16" xr:uid="{00000000-0005-0000-0000-000031000000}"/>
    <cellStyle name="Normal 6" xfId="17" xr:uid="{00000000-0005-0000-0000-000032000000}"/>
    <cellStyle name="Normal 6 2" xfId="18" xr:uid="{00000000-0005-0000-0000-000033000000}"/>
    <cellStyle name="Normal 7" xfId="19" xr:uid="{00000000-0005-0000-0000-000034000000}"/>
    <cellStyle name="Normal 8" xfId="20" xr:uid="{00000000-0005-0000-0000-000035000000}"/>
    <cellStyle name="Normal 9" xfId="21" xr:uid="{00000000-0005-0000-0000-000036000000}"/>
    <cellStyle name="Nota 2" xfId="64" xr:uid="{00000000-0005-0000-0000-000037000000}"/>
    <cellStyle name="Porcentagem 2" xfId="65" xr:uid="{00000000-0005-0000-0000-000038000000}"/>
    <cellStyle name="Ruim" xfId="29" builtinId="27" customBuiltin="1"/>
    <cellStyle name="Saída" xfId="32" builtinId="21" customBuiltin="1"/>
    <cellStyle name="Texto de Aviso" xfId="36" builtinId="11" customBuiltin="1"/>
    <cellStyle name="Texto Explicativo" xfId="37" builtinId="53" customBuiltin="1"/>
    <cellStyle name="Título" xfId="23" builtinId="15" customBuiltin="1"/>
    <cellStyle name="Título 1" xfId="24" builtinId="16" customBuiltin="1"/>
    <cellStyle name="Título 2" xfId="25" builtinId="17" customBuiltin="1"/>
    <cellStyle name="Título 3" xfId="26" builtinId="18" customBuiltin="1"/>
    <cellStyle name="Título 4" xfId="27" builtinId="19" customBuiltin="1"/>
    <cellStyle name="Total" xfId="38" builtinId="25" customBuiltin="1"/>
  </cellStyles>
  <dxfs count="14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4849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AFB0D53B-265E-4997-BCA0-6423B88AF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247874</xdr:colOff>
      <xdr:row>1</xdr:row>
      <xdr:rowOff>18377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240254</xdr:colOff>
      <xdr:row>1</xdr:row>
      <xdr:rowOff>29807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DA6E44E-8262-4748-B5AD-A4EA4276F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5</xdr:col>
      <xdr:colOff>493568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ABF680-CFF5-4BB2-826C-7D44D81A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240254</xdr:colOff>
      <xdr:row>1</xdr:row>
      <xdr:rowOff>29807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B63C9A-9A2C-4208-9448-397DEAD1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5</xdr:col>
      <xdr:colOff>284018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05F0756-C59D-4A95-A1D0-0B0576F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5</xdr:col>
      <xdr:colOff>437478</xdr:colOff>
      <xdr:row>1</xdr:row>
      <xdr:rowOff>27902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255AD4-83A6-45DA-BAE0-BDD07085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5</xdr:col>
      <xdr:colOff>403167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BBD4416-3C0A-4C9C-A132-5AD9FCD1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175036</xdr:colOff>
      <xdr:row>1</xdr:row>
      <xdr:rowOff>27902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7DBFCB5-56D8-4040-871C-99954664D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5"/>
  <sheetViews>
    <sheetView tabSelected="1"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24" width="7.33203125" style="12" customWidth="1"/>
    <col min="25" max="28" width="6.6640625" style="12" customWidth="1"/>
    <col min="29" max="29" width="1" style="3" customWidth="1"/>
    <col min="30" max="16384" width="9.109375" style="3"/>
  </cols>
  <sheetData>
    <row r="1" spans="1:29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433</v>
      </c>
      <c r="K1" s="63" t="s">
        <v>430</v>
      </c>
      <c r="L1" s="63" t="s">
        <v>420</v>
      </c>
      <c r="M1" s="63" t="s">
        <v>416</v>
      </c>
      <c r="N1" s="63" t="s">
        <v>409</v>
      </c>
      <c r="O1" s="63" t="s">
        <v>400</v>
      </c>
      <c r="P1" s="63" t="s">
        <v>400</v>
      </c>
      <c r="Q1" s="63" t="s">
        <v>375</v>
      </c>
      <c r="R1" s="63" t="s">
        <v>365</v>
      </c>
      <c r="S1" s="63" t="s">
        <v>317</v>
      </c>
      <c r="T1" s="63" t="s">
        <v>293</v>
      </c>
      <c r="U1" s="63" t="s">
        <v>286</v>
      </c>
      <c r="V1" s="63" t="s">
        <v>234</v>
      </c>
      <c r="W1" s="63" t="s">
        <v>232</v>
      </c>
      <c r="X1" s="63" t="s">
        <v>173</v>
      </c>
      <c r="Y1" s="63" t="s">
        <v>141</v>
      </c>
      <c r="Z1" s="63" t="s">
        <v>105</v>
      </c>
      <c r="AA1" s="63" t="s">
        <v>59</v>
      </c>
      <c r="AB1" s="63" t="s">
        <v>7</v>
      </c>
      <c r="AC1" s="46"/>
    </row>
    <row r="2" spans="1:29" s="4" customFormat="1" ht="96.75" customHeight="1">
      <c r="A2" s="57" t="s">
        <v>461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47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45814</v>
      </c>
      <c r="L3" s="19">
        <v>45815</v>
      </c>
      <c r="M3" s="19">
        <v>45802</v>
      </c>
      <c r="N3" s="19">
        <v>45801</v>
      </c>
      <c r="O3" s="19">
        <v>45794</v>
      </c>
      <c r="P3" s="19">
        <v>45793</v>
      </c>
      <c r="Q3" s="19">
        <v>45746</v>
      </c>
      <c r="R3" s="19">
        <v>45744</v>
      </c>
      <c r="S3" s="19">
        <v>45744</v>
      </c>
      <c r="T3" s="19">
        <v>45739</v>
      </c>
      <c r="U3" s="19">
        <v>45738</v>
      </c>
      <c r="V3" s="19">
        <v>45732</v>
      </c>
      <c r="W3" s="19">
        <v>45730</v>
      </c>
      <c r="X3" s="19">
        <v>45724</v>
      </c>
      <c r="Y3" s="19">
        <v>45723</v>
      </c>
      <c r="Z3" s="19">
        <v>45711</v>
      </c>
      <c r="AA3" s="19">
        <v>45710</v>
      </c>
      <c r="AB3" s="19">
        <v>45704</v>
      </c>
      <c r="AC3" s="34"/>
    </row>
    <row r="4" spans="1:29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>
        <v>1</v>
      </c>
      <c r="K4" s="21">
        <v>3</v>
      </c>
      <c r="L4" s="21" t="s">
        <v>8</v>
      </c>
      <c r="M4" s="21">
        <v>2</v>
      </c>
      <c r="N4" s="21">
        <v>3</v>
      </c>
      <c r="O4" s="21">
        <v>1</v>
      </c>
      <c r="P4" s="21">
        <v>3</v>
      </c>
      <c r="Q4" s="21" t="s">
        <v>8</v>
      </c>
      <c r="R4" s="21" t="s">
        <v>322</v>
      </c>
      <c r="S4" s="21">
        <v>3</v>
      </c>
      <c r="T4" s="21">
        <v>2</v>
      </c>
      <c r="U4" s="21" t="s">
        <v>60</v>
      </c>
      <c r="V4" s="21">
        <v>2</v>
      </c>
      <c r="W4" s="21">
        <v>3</v>
      </c>
      <c r="X4" s="21">
        <v>2</v>
      </c>
      <c r="Y4" s="21">
        <v>3</v>
      </c>
      <c r="Z4" s="21" t="s">
        <v>8</v>
      </c>
      <c r="AA4" s="21" t="s">
        <v>60</v>
      </c>
      <c r="AB4" s="21" t="s">
        <v>8</v>
      </c>
      <c r="AC4" s="35"/>
    </row>
    <row r="5" spans="1:29" s="11" customFormat="1" ht="18" customHeight="1">
      <c r="A5" s="1">
        <v>1</v>
      </c>
      <c r="B5" s="1">
        <v>21845</v>
      </c>
      <c r="C5" s="22" t="s">
        <v>160</v>
      </c>
      <c r="D5" s="1" t="s">
        <v>389</v>
      </c>
      <c r="E5" s="6" t="s">
        <v>9</v>
      </c>
      <c r="F5" s="1" t="s">
        <v>35</v>
      </c>
      <c r="G5" s="1">
        <f t="shared" ref="G5:G48" si="0">SUM(I5:AB5)</f>
        <v>1600</v>
      </c>
      <c r="H5" s="31"/>
      <c r="I5" s="7"/>
      <c r="J5" s="7"/>
      <c r="K5" s="7"/>
      <c r="L5" s="7"/>
      <c r="M5" s="7">
        <v>160</v>
      </c>
      <c r="N5" s="7">
        <v>120</v>
      </c>
      <c r="O5" s="7">
        <v>210</v>
      </c>
      <c r="P5" s="7">
        <v>110</v>
      </c>
      <c r="Q5" s="7"/>
      <c r="R5" s="7">
        <v>300</v>
      </c>
      <c r="S5" s="7"/>
      <c r="T5" s="7">
        <v>160</v>
      </c>
      <c r="U5" s="7"/>
      <c r="V5" s="7">
        <v>160</v>
      </c>
      <c r="W5" s="7">
        <v>110</v>
      </c>
      <c r="X5" s="7">
        <v>160</v>
      </c>
      <c r="Y5" s="7">
        <v>110</v>
      </c>
      <c r="Z5" s="7"/>
      <c r="AA5" s="7"/>
      <c r="AB5" s="7"/>
      <c r="AC5" s="36"/>
    </row>
    <row r="6" spans="1:29" s="11" customFormat="1" ht="18" customHeight="1">
      <c r="A6" s="1">
        <v>2</v>
      </c>
      <c r="B6" s="1">
        <v>13916</v>
      </c>
      <c r="C6" s="5" t="s">
        <v>161</v>
      </c>
      <c r="D6" s="1" t="s">
        <v>389</v>
      </c>
      <c r="E6" s="6" t="s">
        <v>80</v>
      </c>
      <c r="F6" s="1" t="s">
        <v>58</v>
      </c>
      <c r="G6" s="1">
        <f t="shared" si="0"/>
        <v>1560</v>
      </c>
      <c r="H6" s="31"/>
      <c r="I6" s="7"/>
      <c r="J6" s="7">
        <v>210</v>
      </c>
      <c r="K6" s="7">
        <v>100</v>
      </c>
      <c r="L6" s="7"/>
      <c r="M6" s="7">
        <v>150</v>
      </c>
      <c r="N6" s="7">
        <v>100</v>
      </c>
      <c r="O6" s="7">
        <v>220</v>
      </c>
      <c r="P6" s="7">
        <v>120</v>
      </c>
      <c r="Q6" s="7"/>
      <c r="R6" s="7">
        <v>100</v>
      </c>
      <c r="S6" s="7">
        <v>80</v>
      </c>
      <c r="T6" s="7"/>
      <c r="U6" s="7"/>
      <c r="V6" s="7">
        <v>130</v>
      </c>
      <c r="W6" s="7">
        <v>120</v>
      </c>
      <c r="X6" s="7">
        <v>130</v>
      </c>
      <c r="Y6" s="7">
        <v>100</v>
      </c>
      <c r="Z6" s="7"/>
      <c r="AA6" s="7"/>
      <c r="AB6" s="7"/>
      <c r="AC6" s="36"/>
    </row>
    <row r="7" spans="1:29" s="11" customFormat="1" ht="18" customHeight="1">
      <c r="A7" s="1">
        <v>3</v>
      </c>
      <c r="B7" s="1">
        <v>8577</v>
      </c>
      <c r="C7" s="5" t="s">
        <v>164</v>
      </c>
      <c r="D7" s="1" t="s">
        <v>389</v>
      </c>
      <c r="E7" s="6" t="s">
        <v>155</v>
      </c>
      <c r="F7" s="1" t="s">
        <v>58</v>
      </c>
      <c r="G7" s="1">
        <f t="shared" si="0"/>
        <v>1070</v>
      </c>
      <c r="H7" s="31"/>
      <c r="I7" s="7"/>
      <c r="J7" s="7">
        <v>180</v>
      </c>
      <c r="K7" s="7">
        <v>95</v>
      </c>
      <c r="L7" s="7"/>
      <c r="M7" s="7">
        <v>140</v>
      </c>
      <c r="N7" s="7">
        <v>110</v>
      </c>
      <c r="O7" s="7"/>
      <c r="P7" s="7">
        <v>95</v>
      </c>
      <c r="Q7" s="7"/>
      <c r="R7" s="7"/>
      <c r="S7" s="7">
        <v>120</v>
      </c>
      <c r="T7" s="7"/>
      <c r="U7" s="7"/>
      <c r="V7" s="7">
        <v>150</v>
      </c>
      <c r="W7" s="7">
        <v>95</v>
      </c>
      <c r="X7" s="7"/>
      <c r="Y7" s="7">
        <v>85</v>
      </c>
      <c r="Z7" s="7"/>
      <c r="AA7" s="7"/>
      <c r="AB7" s="7"/>
      <c r="AC7" s="36"/>
    </row>
    <row r="8" spans="1:29" s="11" customFormat="1" ht="18" customHeight="1">
      <c r="A8" s="1">
        <v>4</v>
      </c>
      <c r="B8" s="1">
        <v>31106</v>
      </c>
      <c r="C8" s="5" t="s">
        <v>162</v>
      </c>
      <c r="D8" s="1" t="s">
        <v>389</v>
      </c>
      <c r="E8" s="6" t="s">
        <v>9</v>
      </c>
      <c r="F8" s="1" t="s">
        <v>73</v>
      </c>
      <c r="G8" s="1">
        <f t="shared" si="0"/>
        <v>880</v>
      </c>
      <c r="H8" s="31"/>
      <c r="I8" s="7"/>
      <c r="J8" s="7">
        <v>220</v>
      </c>
      <c r="K8" s="7">
        <v>110</v>
      </c>
      <c r="L8" s="7"/>
      <c r="M8" s="7"/>
      <c r="N8" s="7"/>
      <c r="O8" s="7"/>
      <c r="P8" s="7"/>
      <c r="Q8" s="7"/>
      <c r="R8" s="7">
        <v>215</v>
      </c>
      <c r="S8" s="7">
        <v>90</v>
      </c>
      <c r="T8" s="7"/>
      <c r="U8" s="7"/>
      <c r="V8" s="7"/>
      <c r="W8" s="7"/>
      <c r="X8" s="7">
        <v>150</v>
      </c>
      <c r="Y8" s="7">
        <v>95</v>
      </c>
      <c r="Z8" s="7"/>
      <c r="AA8" s="7"/>
      <c r="AB8" s="7"/>
      <c r="AC8" s="36"/>
    </row>
    <row r="9" spans="1:29" s="11" customFormat="1" ht="18" customHeight="1">
      <c r="A9" s="1">
        <v>5</v>
      </c>
      <c r="B9" s="1">
        <v>30265</v>
      </c>
      <c r="C9" s="5" t="s">
        <v>158</v>
      </c>
      <c r="D9" s="1" t="s">
        <v>389</v>
      </c>
      <c r="E9" s="6" t="s">
        <v>159</v>
      </c>
      <c r="F9" s="1" t="s">
        <v>73</v>
      </c>
      <c r="G9" s="1">
        <f t="shared" si="0"/>
        <v>870</v>
      </c>
      <c r="H9" s="31"/>
      <c r="I9" s="7"/>
      <c r="J9" s="7">
        <v>190</v>
      </c>
      <c r="K9" s="7">
        <v>120</v>
      </c>
      <c r="L9" s="7"/>
      <c r="M9" s="7"/>
      <c r="N9" s="7"/>
      <c r="O9" s="7"/>
      <c r="P9" s="7"/>
      <c r="Q9" s="7"/>
      <c r="R9" s="7">
        <v>250</v>
      </c>
      <c r="S9" s="7">
        <v>70</v>
      </c>
      <c r="T9" s="7"/>
      <c r="U9" s="7"/>
      <c r="V9" s="7"/>
      <c r="W9" s="7"/>
      <c r="X9" s="7">
        <v>120</v>
      </c>
      <c r="Y9" s="7">
        <v>120</v>
      </c>
      <c r="Z9" s="7"/>
      <c r="AA9" s="7"/>
      <c r="AB9" s="7"/>
      <c r="AC9" s="36"/>
    </row>
    <row r="10" spans="1:29" s="11" customFormat="1" ht="18" customHeight="1">
      <c r="A10" s="1">
        <v>6</v>
      </c>
      <c r="B10" s="1">
        <v>38205</v>
      </c>
      <c r="C10" s="5" t="s">
        <v>169</v>
      </c>
      <c r="D10" s="1" t="s">
        <v>389</v>
      </c>
      <c r="E10" s="6" t="s">
        <v>9</v>
      </c>
      <c r="F10" s="1" t="s">
        <v>35</v>
      </c>
      <c r="G10" s="1">
        <f t="shared" si="0"/>
        <v>819</v>
      </c>
      <c r="H10" s="31"/>
      <c r="I10" s="7"/>
      <c r="J10" s="7">
        <v>100</v>
      </c>
      <c r="K10" s="7">
        <v>75</v>
      </c>
      <c r="L10" s="7"/>
      <c r="M10" s="7">
        <v>100</v>
      </c>
      <c r="N10" s="7">
        <v>80</v>
      </c>
      <c r="O10" s="7">
        <v>180</v>
      </c>
      <c r="P10" s="7">
        <v>80</v>
      </c>
      <c r="Q10" s="7"/>
      <c r="R10" s="7">
        <v>9</v>
      </c>
      <c r="S10" s="7"/>
      <c r="T10" s="7"/>
      <c r="U10" s="7"/>
      <c r="V10" s="7"/>
      <c r="W10" s="7">
        <v>80</v>
      </c>
      <c r="X10" s="7">
        <v>90</v>
      </c>
      <c r="Y10" s="7">
        <v>25</v>
      </c>
      <c r="Z10" s="7"/>
      <c r="AA10" s="7"/>
      <c r="AB10" s="7"/>
      <c r="AC10" s="36"/>
    </row>
    <row r="11" spans="1:29" s="11" customFormat="1" ht="18" customHeight="1">
      <c r="A11" s="1">
        <v>7</v>
      </c>
      <c r="B11" s="24">
        <v>23127</v>
      </c>
      <c r="C11" s="25" t="s">
        <v>166</v>
      </c>
      <c r="D11" s="1" t="s">
        <v>389</v>
      </c>
      <c r="E11" s="26" t="s">
        <v>9</v>
      </c>
      <c r="F11" s="24" t="s">
        <v>149</v>
      </c>
      <c r="G11" s="1">
        <f t="shared" si="0"/>
        <v>700</v>
      </c>
      <c r="H11" s="31"/>
      <c r="I11" s="44"/>
      <c r="J11" s="44"/>
      <c r="K11" s="44">
        <v>25</v>
      </c>
      <c r="L11" s="44"/>
      <c r="M11" s="44">
        <v>130</v>
      </c>
      <c r="N11" s="44">
        <v>90</v>
      </c>
      <c r="O11" s="44">
        <v>90</v>
      </c>
      <c r="P11" s="44"/>
      <c r="Q11" s="44"/>
      <c r="R11" s="44">
        <v>50</v>
      </c>
      <c r="S11" s="44">
        <v>5</v>
      </c>
      <c r="T11" s="44"/>
      <c r="U11" s="44"/>
      <c r="V11" s="44">
        <v>70</v>
      </c>
      <c r="W11" s="44">
        <v>85</v>
      </c>
      <c r="X11" s="44">
        <v>80</v>
      </c>
      <c r="Y11" s="44">
        <v>75</v>
      </c>
      <c r="Z11" s="44"/>
      <c r="AA11" s="44"/>
      <c r="AB11" s="44"/>
      <c r="AC11" s="36"/>
    </row>
    <row r="12" spans="1:29" s="11" customFormat="1" ht="18" customHeight="1">
      <c r="A12" s="1">
        <v>8</v>
      </c>
      <c r="B12" s="1">
        <v>21683</v>
      </c>
      <c r="C12" s="5" t="s">
        <v>163</v>
      </c>
      <c r="D12" s="1" t="s">
        <v>389</v>
      </c>
      <c r="E12" s="6" t="s">
        <v>9</v>
      </c>
      <c r="F12" s="1" t="s">
        <v>58</v>
      </c>
      <c r="G12" s="1">
        <f t="shared" si="0"/>
        <v>685</v>
      </c>
      <c r="H12" s="31"/>
      <c r="I12" s="7"/>
      <c r="J12" s="7">
        <v>140</v>
      </c>
      <c r="K12" s="7">
        <v>90</v>
      </c>
      <c r="L12" s="7"/>
      <c r="M12" s="7"/>
      <c r="N12" s="7"/>
      <c r="O12" s="7"/>
      <c r="P12" s="7"/>
      <c r="Q12" s="7"/>
      <c r="R12" s="7">
        <v>40</v>
      </c>
      <c r="S12" s="7">
        <v>65</v>
      </c>
      <c r="T12" s="7"/>
      <c r="U12" s="7"/>
      <c r="V12" s="7">
        <v>100</v>
      </c>
      <c r="W12" s="7">
        <v>90</v>
      </c>
      <c r="X12" s="7">
        <v>70</v>
      </c>
      <c r="Y12" s="7">
        <v>90</v>
      </c>
      <c r="Z12" s="7"/>
      <c r="AA12" s="7"/>
      <c r="AB12" s="7"/>
      <c r="AC12" s="32"/>
    </row>
    <row r="13" spans="1:29" s="11" customFormat="1" ht="18" customHeight="1">
      <c r="A13" s="1">
        <v>9</v>
      </c>
      <c r="B13" s="1" t="s">
        <v>242</v>
      </c>
      <c r="C13" s="5" t="s">
        <v>243</v>
      </c>
      <c r="D13" s="1" t="s">
        <v>389</v>
      </c>
      <c r="E13" s="6" t="s">
        <v>9</v>
      </c>
      <c r="F13" s="1" t="s">
        <v>149</v>
      </c>
      <c r="G13" s="1">
        <f t="shared" si="0"/>
        <v>402</v>
      </c>
      <c r="H13" s="31"/>
      <c r="I13" s="7"/>
      <c r="J13" s="7">
        <v>50</v>
      </c>
      <c r="K13" s="7"/>
      <c r="L13" s="7"/>
      <c r="M13" s="7">
        <v>75</v>
      </c>
      <c r="N13" s="7">
        <v>65</v>
      </c>
      <c r="O13" s="7">
        <v>50</v>
      </c>
      <c r="P13" s="7">
        <v>10</v>
      </c>
      <c r="Q13" s="7"/>
      <c r="R13" s="7">
        <v>7</v>
      </c>
      <c r="S13" s="7"/>
      <c r="T13" s="7">
        <v>130</v>
      </c>
      <c r="U13" s="7"/>
      <c r="V13" s="7">
        <v>5</v>
      </c>
      <c r="W13" s="7">
        <v>10</v>
      </c>
      <c r="X13" s="7"/>
      <c r="Y13" s="7"/>
      <c r="Z13" s="7"/>
      <c r="AA13" s="7"/>
      <c r="AB13" s="7"/>
      <c r="AC13" s="36"/>
    </row>
    <row r="14" spans="1:29" s="11" customFormat="1" ht="18" customHeight="1">
      <c r="A14" s="1">
        <v>10</v>
      </c>
      <c r="B14" s="1">
        <v>18213</v>
      </c>
      <c r="C14" s="5" t="s">
        <v>178</v>
      </c>
      <c r="D14" s="1" t="s">
        <v>389</v>
      </c>
      <c r="E14" s="6" t="s">
        <v>72</v>
      </c>
      <c r="F14" s="1" t="s">
        <v>73</v>
      </c>
      <c r="G14" s="1">
        <f t="shared" si="0"/>
        <v>395</v>
      </c>
      <c r="H14" s="31"/>
      <c r="I14" s="7"/>
      <c r="J14" s="7">
        <v>120</v>
      </c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120</v>
      </c>
      <c r="W14" s="7">
        <v>55</v>
      </c>
      <c r="X14" s="7">
        <v>100</v>
      </c>
      <c r="Y14" s="7"/>
      <c r="Z14" s="7"/>
      <c r="AA14" s="7"/>
      <c r="AB14" s="7"/>
      <c r="AC14" s="32"/>
    </row>
    <row r="15" spans="1:29" s="11" customFormat="1" ht="18" customHeight="1">
      <c r="A15" s="1">
        <v>10</v>
      </c>
      <c r="B15" s="1">
        <v>11353</v>
      </c>
      <c r="C15" s="5" t="s">
        <v>171</v>
      </c>
      <c r="D15" s="1" t="s">
        <v>389</v>
      </c>
      <c r="E15" s="6" t="s">
        <v>9</v>
      </c>
      <c r="F15" s="1" t="s">
        <v>149</v>
      </c>
      <c r="G15" s="1">
        <f t="shared" si="0"/>
        <v>395</v>
      </c>
      <c r="H15" s="31"/>
      <c r="I15" s="7"/>
      <c r="J15" s="7">
        <v>110</v>
      </c>
      <c r="K15" s="7">
        <v>5</v>
      </c>
      <c r="L15" s="7"/>
      <c r="M15" s="7">
        <v>70</v>
      </c>
      <c r="N15" s="7"/>
      <c r="O15" s="7">
        <v>20</v>
      </c>
      <c r="P15" s="7"/>
      <c r="Q15" s="7"/>
      <c r="R15" s="7"/>
      <c r="S15" s="7"/>
      <c r="T15" s="7">
        <v>120</v>
      </c>
      <c r="U15" s="7"/>
      <c r="V15" s="7">
        <v>60</v>
      </c>
      <c r="W15" s="7"/>
      <c r="X15" s="7"/>
      <c r="Y15" s="7">
        <v>10</v>
      </c>
      <c r="Z15" s="7"/>
      <c r="AA15" s="7"/>
      <c r="AB15" s="7"/>
      <c r="AC15" s="36"/>
    </row>
    <row r="16" spans="1:29" s="11" customFormat="1" ht="18" customHeight="1">
      <c r="A16" s="1">
        <v>12</v>
      </c>
      <c r="B16" s="1">
        <v>43047</v>
      </c>
      <c r="C16" s="5" t="s">
        <v>57</v>
      </c>
      <c r="D16" s="1" t="s">
        <v>389</v>
      </c>
      <c r="E16" s="6" t="s">
        <v>9</v>
      </c>
      <c r="F16" s="1" t="s">
        <v>58</v>
      </c>
      <c r="G16" s="1">
        <f t="shared" si="0"/>
        <v>375</v>
      </c>
      <c r="H16" s="31"/>
      <c r="I16" s="7"/>
      <c r="J16" s="7"/>
      <c r="K16" s="7"/>
      <c r="L16" s="7">
        <v>25</v>
      </c>
      <c r="M16" s="7"/>
      <c r="N16" s="7"/>
      <c r="O16" s="7">
        <v>110</v>
      </c>
      <c r="P16" s="7">
        <v>25</v>
      </c>
      <c r="Q16" s="7"/>
      <c r="R16" s="7"/>
      <c r="S16" s="7"/>
      <c r="T16" s="7"/>
      <c r="U16" s="7">
        <v>50</v>
      </c>
      <c r="V16" s="7">
        <v>90</v>
      </c>
      <c r="W16" s="7">
        <v>25</v>
      </c>
      <c r="X16" s="7"/>
      <c r="Y16" s="7"/>
      <c r="Z16" s="7"/>
      <c r="AA16" s="7">
        <v>50</v>
      </c>
      <c r="AB16" s="7"/>
      <c r="AC16" s="36"/>
    </row>
    <row r="17" spans="1:29" s="11" customFormat="1" ht="18" customHeight="1">
      <c r="A17" s="1">
        <v>13</v>
      </c>
      <c r="B17" s="1">
        <v>8452</v>
      </c>
      <c r="C17" s="5" t="s">
        <v>172</v>
      </c>
      <c r="D17" s="1" t="s">
        <v>389</v>
      </c>
      <c r="E17" s="6" t="s">
        <v>9</v>
      </c>
      <c r="F17" s="1" t="s">
        <v>149</v>
      </c>
      <c r="G17" s="1">
        <f t="shared" si="0"/>
        <v>355</v>
      </c>
      <c r="H17" s="31"/>
      <c r="I17" s="7"/>
      <c r="J17" s="7">
        <v>90</v>
      </c>
      <c r="K17" s="7">
        <v>70</v>
      </c>
      <c r="L17" s="7"/>
      <c r="M17" s="7"/>
      <c r="N17" s="7"/>
      <c r="O17" s="7">
        <v>120</v>
      </c>
      <c r="P17" s="7">
        <v>70</v>
      </c>
      <c r="Q17" s="7"/>
      <c r="R17" s="7"/>
      <c r="S17" s="7"/>
      <c r="T17" s="7"/>
      <c r="U17" s="7"/>
      <c r="V17" s="7"/>
      <c r="W17" s="7"/>
      <c r="X17" s="7"/>
      <c r="Y17" s="7">
        <v>5</v>
      </c>
      <c r="Z17" s="7"/>
      <c r="AA17" s="7"/>
      <c r="AB17" s="7"/>
      <c r="AC17" s="36"/>
    </row>
    <row r="18" spans="1:29" s="11" customFormat="1" ht="18" customHeight="1">
      <c r="A18" s="1">
        <v>14</v>
      </c>
      <c r="B18" s="1">
        <v>11944</v>
      </c>
      <c r="C18" s="5" t="s">
        <v>168</v>
      </c>
      <c r="D18" s="1" t="s">
        <v>389</v>
      </c>
      <c r="E18" s="6" t="s">
        <v>9</v>
      </c>
      <c r="F18" s="1" t="s">
        <v>149</v>
      </c>
      <c r="G18" s="1">
        <f t="shared" si="0"/>
        <v>340</v>
      </c>
      <c r="H18" s="31"/>
      <c r="I18" s="7"/>
      <c r="J18" s="7"/>
      <c r="K18" s="7"/>
      <c r="L18" s="7"/>
      <c r="M18" s="7">
        <v>80</v>
      </c>
      <c r="N18" s="7">
        <v>70</v>
      </c>
      <c r="O18" s="7">
        <v>60</v>
      </c>
      <c r="P18" s="7">
        <v>15</v>
      </c>
      <c r="Q18" s="7"/>
      <c r="R18" s="7"/>
      <c r="S18" s="7"/>
      <c r="T18" s="7"/>
      <c r="U18" s="7"/>
      <c r="V18" s="7">
        <v>50</v>
      </c>
      <c r="W18" s="7"/>
      <c r="X18" s="7">
        <v>30</v>
      </c>
      <c r="Y18" s="7">
        <v>35</v>
      </c>
      <c r="Z18" s="7"/>
      <c r="AA18" s="7"/>
      <c r="AB18" s="7"/>
      <c r="AC18" s="36"/>
    </row>
    <row r="19" spans="1:29" s="11" customFormat="1" ht="18" customHeight="1">
      <c r="A19" s="1">
        <v>15</v>
      </c>
      <c r="B19" s="1">
        <v>39353</v>
      </c>
      <c r="C19" s="5" t="s">
        <v>235</v>
      </c>
      <c r="D19" s="1" t="s">
        <v>389</v>
      </c>
      <c r="E19" s="6" t="s">
        <v>236</v>
      </c>
      <c r="F19" s="1" t="s">
        <v>45</v>
      </c>
      <c r="G19" s="1">
        <f t="shared" si="0"/>
        <v>323</v>
      </c>
      <c r="H19" s="31"/>
      <c r="I19" s="7"/>
      <c r="J19" s="7">
        <v>8</v>
      </c>
      <c r="K19" s="7">
        <v>35</v>
      </c>
      <c r="L19" s="7"/>
      <c r="M19" s="7"/>
      <c r="N19" s="7"/>
      <c r="O19" s="7"/>
      <c r="P19" s="7"/>
      <c r="Q19" s="7"/>
      <c r="R19" s="7">
        <v>120</v>
      </c>
      <c r="S19" s="7">
        <v>10</v>
      </c>
      <c r="T19" s="7"/>
      <c r="U19" s="7"/>
      <c r="V19" s="7">
        <v>75</v>
      </c>
      <c r="W19" s="7">
        <v>75</v>
      </c>
      <c r="X19" s="7"/>
      <c r="Y19" s="7"/>
      <c r="Z19" s="7"/>
      <c r="AA19" s="7"/>
      <c r="AB19" s="7"/>
      <c r="AC19" s="36"/>
    </row>
    <row r="20" spans="1:29" s="11" customFormat="1" ht="18" customHeight="1">
      <c r="A20" s="1">
        <v>16</v>
      </c>
      <c r="B20" s="1" t="s">
        <v>431</v>
      </c>
      <c r="C20" s="5" t="s">
        <v>432</v>
      </c>
      <c r="D20" s="1" t="s">
        <v>389</v>
      </c>
      <c r="E20" s="6" t="s">
        <v>9</v>
      </c>
      <c r="F20" s="1" t="s">
        <v>149</v>
      </c>
      <c r="G20" s="1">
        <f t="shared" si="0"/>
        <v>285</v>
      </c>
      <c r="H20" s="31"/>
      <c r="I20" s="7"/>
      <c r="J20" s="7">
        <v>200</v>
      </c>
      <c r="K20" s="7">
        <v>85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36"/>
    </row>
    <row r="21" spans="1:29" s="11" customFormat="1" ht="18" customHeight="1">
      <c r="A21" s="1">
        <v>17</v>
      </c>
      <c r="B21" s="1">
        <v>4185</v>
      </c>
      <c r="C21" s="5" t="s">
        <v>179</v>
      </c>
      <c r="D21" s="1" t="s">
        <v>389</v>
      </c>
      <c r="E21" s="6" t="s">
        <v>9</v>
      </c>
      <c r="F21" s="1" t="s">
        <v>45</v>
      </c>
      <c r="G21" s="1">
        <f t="shared" si="0"/>
        <v>170</v>
      </c>
      <c r="H21" s="31"/>
      <c r="I21" s="7"/>
      <c r="J21" s="7">
        <v>80</v>
      </c>
      <c r="K21" s="7"/>
      <c r="L21" s="7"/>
      <c r="M21" s="7"/>
      <c r="N21" s="7"/>
      <c r="O21" s="7"/>
      <c r="P21" s="7"/>
      <c r="Q21" s="7"/>
      <c r="R21" s="7">
        <v>70</v>
      </c>
      <c r="S21" s="7"/>
      <c r="T21" s="7"/>
      <c r="U21" s="7"/>
      <c r="V21" s="7"/>
      <c r="W21" s="7"/>
      <c r="X21" s="7">
        <v>20</v>
      </c>
      <c r="Y21" s="7"/>
      <c r="Z21" s="7"/>
      <c r="AA21" s="7"/>
      <c r="AB21" s="7"/>
      <c r="AC21" s="36"/>
    </row>
    <row r="22" spans="1:29" s="11" customFormat="1" ht="18" customHeight="1">
      <c r="A22" s="1">
        <v>18</v>
      </c>
      <c r="B22" s="1">
        <v>17285</v>
      </c>
      <c r="C22" s="5" t="s">
        <v>165</v>
      </c>
      <c r="D22" s="1" t="s">
        <v>389</v>
      </c>
      <c r="E22" s="6" t="s">
        <v>9</v>
      </c>
      <c r="F22" s="1" t="s">
        <v>35</v>
      </c>
      <c r="G22" s="1">
        <f t="shared" si="0"/>
        <v>140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>
        <v>20</v>
      </c>
      <c r="W22" s="7"/>
      <c r="X22" s="7">
        <v>40</v>
      </c>
      <c r="Y22" s="7">
        <v>80</v>
      </c>
      <c r="Z22" s="7"/>
      <c r="AA22" s="7"/>
      <c r="AB22" s="7"/>
      <c r="AC22" s="36"/>
    </row>
    <row r="23" spans="1:29" s="11" customFormat="1" ht="18" customHeight="1">
      <c r="A23" s="1">
        <v>18</v>
      </c>
      <c r="B23" s="1" t="s">
        <v>237</v>
      </c>
      <c r="C23" s="5" t="s">
        <v>238</v>
      </c>
      <c r="D23" s="1" t="s">
        <v>389</v>
      </c>
      <c r="E23" s="6" t="s">
        <v>9</v>
      </c>
      <c r="F23" s="1" t="s">
        <v>45</v>
      </c>
      <c r="G23" s="1">
        <f t="shared" si="0"/>
        <v>140</v>
      </c>
      <c r="H23" s="31"/>
      <c r="I23" s="7"/>
      <c r="J23" s="7"/>
      <c r="K23" s="7"/>
      <c r="L23" s="7"/>
      <c r="M23" s="7"/>
      <c r="N23" s="7"/>
      <c r="O23" s="7">
        <v>80</v>
      </c>
      <c r="P23" s="7">
        <v>5</v>
      </c>
      <c r="Q23" s="7"/>
      <c r="R23" s="7"/>
      <c r="S23" s="7"/>
      <c r="T23" s="7"/>
      <c r="U23" s="7"/>
      <c r="V23" s="7">
        <v>10</v>
      </c>
      <c r="W23" s="7">
        <v>45</v>
      </c>
      <c r="X23" s="7"/>
      <c r="Y23" s="7"/>
      <c r="Z23" s="7"/>
      <c r="AA23" s="7"/>
      <c r="AB23" s="7"/>
      <c r="AC23" s="36"/>
    </row>
    <row r="24" spans="1:29" s="11" customFormat="1" ht="18" customHeight="1">
      <c r="A24" s="1">
        <v>20</v>
      </c>
      <c r="B24" s="1">
        <v>7909</v>
      </c>
      <c r="C24" s="5" t="s">
        <v>306</v>
      </c>
      <c r="D24" s="1" t="s">
        <v>389</v>
      </c>
      <c r="E24" s="6" t="s">
        <v>9</v>
      </c>
      <c r="F24" s="1" t="s">
        <v>188</v>
      </c>
      <c r="G24" s="1">
        <f t="shared" si="0"/>
        <v>109</v>
      </c>
      <c r="H24" s="31"/>
      <c r="I24" s="7"/>
      <c r="J24" s="7"/>
      <c r="K24" s="7"/>
      <c r="L24" s="7"/>
      <c r="M24" s="7"/>
      <c r="N24" s="7"/>
      <c r="O24" s="7">
        <v>9</v>
      </c>
      <c r="P24" s="7"/>
      <c r="Q24" s="7"/>
      <c r="R24" s="7"/>
      <c r="S24" s="7"/>
      <c r="T24" s="7">
        <v>100</v>
      </c>
      <c r="U24" s="7"/>
      <c r="V24" s="7"/>
      <c r="W24" s="7"/>
      <c r="X24" s="7"/>
      <c r="Y24" s="7"/>
      <c r="Z24" s="7"/>
      <c r="AA24" s="7"/>
      <c r="AB24" s="7"/>
      <c r="AC24" s="36"/>
    </row>
    <row r="25" spans="1:29" s="11" customFormat="1" ht="18" customHeight="1">
      <c r="A25" s="1">
        <v>21</v>
      </c>
      <c r="B25" s="1">
        <v>39051</v>
      </c>
      <c r="C25" s="5" t="s">
        <v>61</v>
      </c>
      <c r="D25" s="1" t="s">
        <v>389</v>
      </c>
      <c r="E25" s="6" t="s">
        <v>9</v>
      </c>
      <c r="F25" s="1" t="s">
        <v>58</v>
      </c>
      <c r="G25" s="1">
        <f t="shared" si="0"/>
        <v>100</v>
      </c>
      <c r="H25" s="31"/>
      <c r="I25" s="7"/>
      <c r="J25" s="7"/>
      <c r="K25" s="7"/>
      <c r="L25" s="7">
        <v>20</v>
      </c>
      <c r="M25" s="7"/>
      <c r="N25" s="7"/>
      <c r="O25" s="7"/>
      <c r="P25" s="7"/>
      <c r="Q25" s="7"/>
      <c r="R25" s="7"/>
      <c r="S25" s="7"/>
      <c r="T25" s="7"/>
      <c r="U25" s="7">
        <v>40</v>
      </c>
      <c r="V25" s="7"/>
      <c r="W25" s="7"/>
      <c r="X25" s="7"/>
      <c r="Y25" s="7"/>
      <c r="Z25" s="7"/>
      <c r="AA25" s="7">
        <v>40</v>
      </c>
      <c r="AB25" s="7"/>
      <c r="AC25" s="36"/>
    </row>
    <row r="26" spans="1:29" s="11" customFormat="1" ht="18" customHeight="1">
      <c r="A26" s="1">
        <v>22</v>
      </c>
      <c r="B26" s="1">
        <v>2217</v>
      </c>
      <c r="C26" s="5" t="s">
        <v>308</v>
      </c>
      <c r="D26" s="1" t="s">
        <v>389</v>
      </c>
      <c r="E26" s="6" t="s">
        <v>9</v>
      </c>
      <c r="F26" s="1" t="s">
        <v>188</v>
      </c>
      <c r="G26" s="1">
        <f t="shared" si="0"/>
        <v>75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75</v>
      </c>
      <c r="U26" s="7"/>
      <c r="V26" s="7"/>
      <c r="W26" s="7"/>
      <c r="X26" s="7"/>
      <c r="Y26" s="7"/>
      <c r="Z26" s="7"/>
      <c r="AA26" s="7"/>
      <c r="AB26" s="7"/>
      <c r="AC26" s="36"/>
    </row>
    <row r="27" spans="1:29" s="11" customFormat="1" ht="18" customHeight="1">
      <c r="A27" s="1">
        <v>23</v>
      </c>
      <c r="B27" s="1">
        <v>51593</v>
      </c>
      <c r="C27" s="5" t="s">
        <v>310</v>
      </c>
      <c r="D27" s="1" t="s">
        <v>389</v>
      </c>
      <c r="E27" s="6" t="s">
        <v>9</v>
      </c>
      <c r="F27" s="1" t="s">
        <v>188</v>
      </c>
      <c r="G27" s="1">
        <f t="shared" si="0"/>
        <v>60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60</v>
      </c>
      <c r="U27" s="7"/>
      <c r="V27" s="7"/>
      <c r="W27" s="7"/>
      <c r="X27" s="7"/>
      <c r="Y27" s="7"/>
      <c r="Z27" s="7"/>
      <c r="AA27" s="7"/>
      <c r="AB27" s="7"/>
      <c r="AC27" s="36"/>
    </row>
    <row r="28" spans="1:29" s="11" customFormat="1" ht="18" customHeight="1">
      <c r="A28" s="1">
        <v>24</v>
      </c>
      <c r="B28" s="1">
        <v>1378</v>
      </c>
      <c r="C28" s="5" t="s">
        <v>62</v>
      </c>
      <c r="D28" s="1" t="s">
        <v>389</v>
      </c>
      <c r="E28" s="6" t="s">
        <v>63</v>
      </c>
      <c r="F28" s="1" t="s">
        <v>58</v>
      </c>
      <c r="G28" s="1">
        <f t="shared" si="0"/>
        <v>55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25</v>
      </c>
      <c r="V28" s="7"/>
      <c r="W28" s="7"/>
      <c r="X28" s="7"/>
      <c r="Y28" s="7"/>
      <c r="Z28" s="7"/>
      <c r="AA28" s="7">
        <v>30</v>
      </c>
      <c r="AB28" s="7"/>
      <c r="AC28" s="36"/>
    </row>
    <row r="29" spans="1:29" s="11" customFormat="1" ht="18" customHeight="1">
      <c r="A29" s="1">
        <v>24</v>
      </c>
      <c r="B29" s="1">
        <v>18339</v>
      </c>
      <c r="C29" s="5" t="s">
        <v>64</v>
      </c>
      <c r="D29" s="1" t="s">
        <v>389</v>
      </c>
      <c r="E29" s="6" t="s">
        <v>65</v>
      </c>
      <c r="F29" s="1" t="s">
        <v>58</v>
      </c>
      <c r="G29" s="1">
        <f t="shared" si="0"/>
        <v>55</v>
      </c>
      <c r="H29" s="31"/>
      <c r="I29" s="7"/>
      <c r="J29" s="7"/>
      <c r="K29" s="7"/>
      <c r="L29" s="7">
        <v>10</v>
      </c>
      <c r="M29" s="7"/>
      <c r="N29" s="7"/>
      <c r="O29" s="7"/>
      <c r="P29" s="7"/>
      <c r="Q29" s="7"/>
      <c r="R29" s="7"/>
      <c r="S29" s="7"/>
      <c r="T29" s="7"/>
      <c r="U29" s="7">
        <v>20</v>
      </c>
      <c r="V29" s="7"/>
      <c r="W29" s="7"/>
      <c r="X29" s="7"/>
      <c r="Y29" s="7"/>
      <c r="Z29" s="7"/>
      <c r="AA29" s="7">
        <v>25</v>
      </c>
      <c r="AB29" s="7"/>
      <c r="AC29" s="36"/>
    </row>
    <row r="30" spans="1:29" s="11" customFormat="1" ht="18" customHeight="1">
      <c r="A30" s="1">
        <v>26</v>
      </c>
      <c r="B30" s="1">
        <v>1839</v>
      </c>
      <c r="C30" s="5" t="s">
        <v>311</v>
      </c>
      <c r="D30" s="1" t="s">
        <v>389</v>
      </c>
      <c r="E30" s="6" t="s">
        <v>9</v>
      </c>
      <c r="F30" s="1" t="s">
        <v>188</v>
      </c>
      <c r="G30" s="1">
        <f t="shared" si="0"/>
        <v>50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50</v>
      </c>
      <c r="U30" s="7"/>
      <c r="V30" s="7"/>
      <c r="W30" s="7"/>
      <c r="X30" s="7"/>
      <c r="Y30" s="7"/>
      <c r="Z30" s="7"/>
      <c r="AA30" s="7"/>
      <c r="AB30" s="7"/>
      <c r="AC30" s="36"/>
    </row>
    <row r="31" spans="1:29" s="11" customFormat="1" ht="18" customHeight="1">
      <c r="A31" s="1">
        <v>27</v>
      </c>
      <c r="B31" s="1">
        <v>42017</v>
      </c>
      <c r="C31" s="5" t="s">
        <v>312</v>
      </c>
      <c r="D31" s="1" t="s">
        <v>389</v>
      </c>
      <c r="E31" s="6" t="s">
        <v>231</v>
      </c>
      <c r="F31" s="1" t="s">
        <v>188</v>
      </c>
      <c r="G31" s="1">
        <f t="shared" si="0"/>
        <v>40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40</v>
      </c>
      <c r="U31" s="7"/>
      <c r="V31" s="7"/>
      <c r="W31" s="7"/>
      <c r="X31" s="7"/>
      <c r="Y31" s="7"/>
      <c r="Z31" s="7"/>
      <c r="AA31" s="7"/>
      <c r="AB31" s="7"/>
      <c r="AC31" s="36"/>
    </row>
    <row r="32" spans="1:29" s="11" customFormat="1" ht="18" customHeight="1">
      <c r="A32" s="1">
        <v>28</v>
      </c>
      <c r="B32" s="1">
        <v>51441</v>
      </c>
      <c r="C32" s="5" t="s">
        <v>66</v>
      </c>
      <c r="D32" s="1" t="s">
        <v>389</v>
      </c>
      <c r="E32" s="6" t="s">
        <v>67</v>
      </c>
      <c r="F32" s="1" t="s">
        <v>58</v>
      </c>
      <c r="G32" s="1">
        <f t="shared" si="0"/>
        <v>34</v>
      </c>
      <c r="H32" s="31"/>
      <c r="I32" s="7"/>
      <c r="J32" s="7"/>
      <c r="K32" s="7"/>
      <c r="L32" s="7">
        <v>4</v>
      </c>
      <c r="M32" s="7"/>
      <c r="N32" s="7"/>
      <c r="O32" s="7"/>
      <c r="P32" s="7"/>
      <c r="Q32" s="7"/>
      <c r="R32" s="7"/>
      <c r="S32" s="7"/>
      <c r="T32" s="7"/>
      <c r="U32" s="7">
        <v>15</v>
      </c>
      <c r="V32" s="7"/>
      <c r="W32" s="7"/>
      <c r="X32" s="7"/>
      <c r="Y32" s="7"/>
      <c r="Z32" s="7"/>
      <c r="AA32" s="7">
        <v>15</v>
      </c>
      <c r="AB32" s="7"/>
      <c r="AC32" s="36"/>
    </row>
    <row r="33" spans="1:29" s="11" customFormat="1" ht="18" customHeight="1">
      <c r="A33" s="1">
        <v>29</v>
      </c>
      <c r="B33" s="1" t="s">
        <v>434</v>
      </c>
      <c r="C33" s="5" t="s">
        <v>435</v>
      </c>
      <c r="D33" s="1" t="s">
        <v>389</v>
      </c>
      <c r="E33" s="6" t="s">
        <v>9</v>
      </c>
      <c r="F33" s="1" t="s">
        <v>149</v>
      </c>
      <c r="G33" s="1">
        <f t="shared" si="0"/>
        <v>30</v>
      </c>
      <c r="H33" s="31"/>
      <c r="I33" s="7"/>
      <c r="J33" s="7">
        <v>30</v>
      </c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36"/>
    </row>
    <row r="34" spans="1:29" s="11" customFormat="1" ht="18" customHeight="1">
      <c r="A34" s="1">
        <v>30</v>
      </c>
      <c r="B34" s="1" t="s">
        <v>106</v>
      </c>
      <c r="C34" s="5" t="s">
        <v>107</v>
      </c>
      <c r="D34" s="1" t="s">
        <v>389</v>
      </c>
      <c r="E34" s="6" t="s">
        <v>9</v>
      </c>
      <c r="F34" s="1" t="s">
        <v>108</v>
      </c>
      <c r="G34" s="1">
        <f t="shared" si="0"/>
        <v>25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>
        <v>25</v>
      </c>
      <c r="AA34" s="7"/>
      <c r="AB34" s="7"/>
      <c r="AC34" s="36"/>
    </row>
    <row r="35" spans="1:29" s="11" customFormat="1" ht="18" customHeight="1">
      <c r="A35" s="1">
        <v>31</v>
      </c>
      <c r="B35" s="1" t="s">
        <v>109</v>
      </c>
      <c r="C35" s="5" t="s">
        <v>110</v>
      </c>
      <c r="D35" s="1" t="s">
        <v>389</v>
      </c>
      <c r="E35" s="6" t="s">
        <v>9</v>
      </c>
      <c r="F35" s="1" t="s">
        <v>111</v>
      </c>
      <c r="G35" s="1">
        <f t="shared" si="0"/>
        <v>20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>
        <v>20</v>
      </c>
      <c r="AA35" s="7"/>
      <c r="AB35" s="7"/>
      <c r="AC35" s="36"/>
    </row>
    <row r="36" spans="1:29" s="11" customFormat="1" ht="18" customHeight="1">
      <c r="A36" s="1">
        <v>31</v>
      </c>
      <c r="B36" s="1">
        <v>55849</v>
      </c>
      <c r="C36" s="5" t="s">
        <v>377</v>
      </c>
      <c r="D36" s="1" t="s">
        <v>389</v>
      </c>
      <c r="E36" s="6" t="s">
        <v>9</v>
      </c>
      <c r="F36" s="1" t="s">
        <v>10</v>
      </c>
      <c r="G36" s="1">
        <f t="shared" si="0"/>
        <v>20</v>
      </c>
      <c r="H36" s="31"/>
      <c r="I36" s="7"/>
      <c r="J36" s="7"/>
      <c r="K36" s="7"/>
      <c r="L36" s="7"/>
      <c r="M36" s="7"/>
      <c r="N36" s="7"/>
      <c r="O36" s="7"/>
      <c r="P36" s="7"/>
      <c r="Q36" s="7">
        <v>20</v>
      </c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36"/>
    </row>
    <row r="37" spans="1:29" s="11" customFormat="1" ht="18" customHeight="1">
      <c r="A37" s="1">
        <v>33</v>
      </c>
      <c r="B37" s="1">
        <v>3372</v>
      </c>
      <c r="C37" s="5" t="s">
        <v>41</v>
      </c>
      <c r="D37" s="1" t="s">
        <v>389</v>
      </c>
      <c r="E37" s="6" t="s">
        <v>42</v>
      </c>
      <c r="F37" s="1" t="s">
        <v>45</v>
      </c>
      <c r="G37" s="1">
        <f t="shared" si="0"/>
        <v>18</v>
      </c>
      <c r="H37" s="31"/>
      <c r="I37" s="7"/>
      <c r="J37" s="7"/>
      <c r="K37" s="7"/>
      <c r="L37" s="7"/>
      <c r="M37" s="7"/>
      <c r="N37" s="7"/>
      <c r="O37" s="7"/>
      <c r="P37" s="7"/>
      <c r="Q37" s="7">
        <v>8</v>
      </c>
      <c r="R37" s="7"/>
      <c r="S37" s="7"/>
      <c r="T37" s="7"/>
      <c r="U37" s="7"/>
      <c r="V37" s="7"/>
      <c r="W37" s="7"/>
      <c r="X37" s="7"/>
      <c r="Y37" s="7"/>
      <c r="Z37" s="7"/>
      <c r="AA37" s="7"/>
      <c r="AB37" s="7">
        <v>10</v>
      </c>
      <c r="AC37" s="36"/>
    </row>
    <row r="38" spans="1:29" s="11" customFormat="1" ht="18" customHeight="1">
      <c r="A38" s="1">
        <v>34</v>
      </c>
      <c r="B38" s="1">
        <v>36908</v>
      </c>
      <c r="C38" s="5" t="s">
        <v>411</v>
      </c>
      <c r="D38" s="1" t="s">
        <v>389</v>
      </c>
      <c r="E38" s="6" t="s">
        <v>9</v>
      </c>
      <c r="F38" s="1" t="s">
        <v>149</v>
      </c>
      <c r="G38" s="1">
        <f t="shared" si="0"/>
        <v>15</v>
      </c>
      <c r="H38" s="31"/>
      <c r="I38" s="7"/>
      <c r="J38" s="7"/>
      <c r="K38" s="7"/>
      <c r="L38" s="7"/>
      <c r="M38" s="7"/>
      <c r="N38" s="7">
        <v>15</v>
      </c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36"/>
    </row>
    <row r="39" spans="1:29" s="11" customFormat="1" ht="18" customHeight="1">
      <c r="A39" s="1">
        <v>35</v>
      </c>
      <c r="B39" s="1">
        <v>10791</v>
      </c>
      <c r="C39" s="5" t="s">
        <v>68</v>
      </c>
      <c r="D39" s="1" t="s">
        <v>389</v>
      </c>
      <c r="E39" s="6" t="s">
        <v>69</v>
      </c>
      <c r="F39" s="1" t="s">
        <v>58</v>
      </c>
      <c r="G39" s="1">
        <f t="shared" si="0"/>
        <v>13</v>
      </c>
      <c r="H39" s="31"/>
      <c r="I39" s="7"/>
      <c r="J39" s="7"/>
      <c r="K39" s="7"/>
      <c r="L39" s="7">
        <v>6</v>
      </c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>
        <v>7</v>
      </c>
      <c r="AB39" s="7"/>
      <c r="AC39" s="36"/>
    </row>
    <row r="40" spans="1:29" s="11" customFormat="1" ht="18" customHeight="1">
      <c r="A40" s="1">
        <v>36</v>
      </c>
      <c r="B40" s="1" t="s">
        <v>436</v>
      </c>
      <c r="C40" s="5" t="s">
        <v>437</v>
      </c>
      <c r="D40" s="1" t="s">
        <v>389</v>
      </c>
      <c r="E40" s="6" t="s">
        <v>9</v>
      </c>
      <c r="F40" s="1" t="s">
        <v>149</v>
      </c>
      <c r="G40" s="1">
        <f t="shared" si="0"/>
        <v>10</v>
      </c>
      <c r="H40" s="31"/>
      <c r="I40" s="7"/>
      <c r="J40" s="7">
        <v>10</v>
      </c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36"/>
    </row>
    <row r="41" spans="1:29" s="11" customFormat="1" ht="18" customHeight="1">
      <c r="A41" s="1">
        <v>37</v>
      </c>
      <c r="B41" s="1" t="s">
        <v>43</v>
      </c>
      <c r="C41" s="5" t="s">
        <v>44</v>
      </c>
      <c r="D41" s="1" t="s">
        <v>389</v>
      </c>
      <c r="E41" s="6" t="s">
        <v>9</v>
      </c>
      <c r="F41" s="1" t="s">
        <v>10</v>
      </c>
      <c r="G41" s="1">
        <f t="shared" si="0"/>
        <v>8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>
        <v>8</v>
      </c>
      <c r="AC41" s="36"/>
    </row>
    <row r="42" spans="1:29" s="11" customFormat="1" ht="18" customHeight="1">
      <c r="A42" s="1">
        <v>38</v>
      </c>
      <c r="B42" s="1">
        <v>4189</v>
      </c>
      <c r="C42" s="5" t="s">
        <v>388</v>
      </c>
      <c r="D42" s="1" t="s">
        <v>389</v>
      </c>
      <c r="E42" s="6" t="s">
        <v>9</v>
      </c>
      <c r="F42" s="1" t="s">
        <v>58</v>
      </c>
      <c r="G42" s="1">
        <f t="shared" si="0"/>
        <v>7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7</v>
      </c>
      <c r="V42" s="7"/>
      <c r="W42" s="7"/>
      <c r="X42" s="7"/>
      <c r="Y42" s="7"/>
      <c r="Z42" s="7"/>
      <c r="AA42" s="7"/>
      <c r="AB42" s="7"/>
      <c r="AC42" s="36"/>
    </row>
    <row r="43" spans="1:29" s="11" customFormat="1" ht="18" customHeight="1">
      <c r="A43" s="1">
        <v>39</v>
      </c>
      <c r="B43" s="1" t="s">
        <v>118</v>
      </c>
      <c r="C43" s="5" t="s">
        <v>119</v>
      </c>
      <c r="D43" s="1" t="s">
        <v>389</v>
      </c>
      <c r="E43" s="6" t="s">
        <v>120</v>
      </c>
      <c r="F43" s="1" t="s">
        <v>108</v>
      </c>
      <c r="G43" s="1">
        <f t="shared" si="0"/>
        <v>6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>
        <v>6</v>
      </c>
      <c r="AA43" s="7"/>
      <c r="AB43" s="7"/>
      <c r="AC43" s="36"/>
    </row>
    <row r="44" spans="1:29" s="11" customFormat="1" ht="18" customHeight="1">
      <c r="A44" s="1">
        <v>40</v>
      </c>
      <c r="B44" s="1">
        <v>61713</v>
      </c>
      <c r="C44" s="5" t="s">
        <v>316</v>
      </c>
      <c r="D44" s="1" t="s">
        <v>389</v>
      </c>
      <c r="E44" s="6" t="s">
        <v>9</v>
      </c>
      <c r="F44" s="1" t="s">
        <v>188</v>
      </c>
      <c r="G44" s="1">
        <f t="shared" si="0"/>
        <v>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>
        <v>5</v>
      </c>
      <c r="U44" s="7"/>
      <c r="V44" s="7"/>
      <c r="W44" s="7"/>
      <c r="X44" s="7"/>
      <c r="Y44" s="7"/>
      <c r="Z44" s="7"/>
      <c r="AA44" s="7"/>
      <c r="AB44" s="7"/>
      <c r="AC44" s="36"/>
    </row>
    <row r="45" spans="1:29" s="11" customFormat="1" ht="18" customHeight="1">
      <c r="A45" s="1">
        <v>41</v>
      </c>
      <c r="B45" s="1" t="s">
        <v>121</v>
      </c>
      <c r="C45" s="5" t="s">
        <v>122</v>
      </c>
      <c r="D45" s="1" t="s">
        <v>389</v>
      </c>
      <c r="E45" s="6" t="s">
        <v>9</v>
      </c>
      <c r="F45" s="1" t="s">
        <v>108</v>
      </c>
      <c r="G45" s="1">
        <f t="shared" si="0"/>
        <v>4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>
        <v>4</v>
      </c>
      <c r="AA45" s="7"/>
      <c r="AB45" s="7"/>
      <c r="AC45" s="36"/>
    </row>
    <row r="46" spans="1:29" s="11" customFormat="1" ht="18" customHeight="1">
      <c r="A46" s="1">
        <v>42</v>
      </c>
      <c r="B46" s="1">
        <v>47169</v>
      </c>
      <c r="C46" s="5" t="s">
        <v>380</v>
      </c>
      <c r="D46" s="1" t="s">
        <v>389</v>
      </c>
      <c r="E46" s="6" t="s">
        <v>9</v>
      </c>
      <c r="F46" s="1" t="s">
        <v>10</v>
      </c>
      <c r="G46" s="1">
        <f t="shared" si="0"/>
        <v>3</v>
      </c>
      <c r="H46" s="31"/>
      <c r="I46" s="7"/>
      <c r="J46" s="7"/>
      <c r="K46" s="7"/>
      <c r="L46" s="7"/>
      <c r="M46" s="7"/>
      <c r="N46" s="7"/>
      <c r="O46" s="7"/>
      <c r="P46" s="7"/>
      <c r="Q46" s="7">
        <v>3</v>
      </c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36"/>
    </row>
    <row r="47" spans="1:29" s="11" customFormat="1" ht="18" customHeight="1">
      <c r="A47" s="1">
        <v>43</v>
      </c>
      <c r="B47" s="1" t="s">
        <v>125</v>
      </c>
      <c r="C47" s="5" t="s">
        <v>126</v>
      </c>
      <c r="D47" s="1" t="s">
        <v>389</v>
      </c>
      <c r="E47" s="6" t="s">
        <v>9</v>
      </c>
      <c r="F47" s="1" t="s">
        <v>108</v>
      </c>
      <c r="G47" s="1">
        <f t="shared" si="0"/>
        <v>2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>
        <v>2</v>
      </c>
      <c r="AA47" s="7"/>
      <c r="AB47" s="7"/>
      <c r="AC47" s="36"/>
    </row>
    <row r="48" spans="1:29" s="11" customFormat="1" ht="18" customHeight="1">
      <c r="A48" s="1">
        <v>44</v>
      </c>
      <c r="B48" s="1" t="s">
        <v>127</v>
      </c>
      <c r="C48" s="5" t="s">
        <v>128</v>
      </c>
      <c r="D48" s="1" t="s">
        <v>389</v>
      </c>
      <c r="E48" s="6" t="s">
        <v>9</v>
      </c>
      <c r="F48" s="1" t="s">
        <v>108</v>
      </c>
      <c r="G48" s="1">
        <f t="shared" si="0"/>
        <v>1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>
        <v>1</v>
      </c>
      <c r="AA48" s="7"/>
      <c r="AB48" s="7"/>
      <c r="AC48" s="36"/>
    </row>
    <row r="49" spans="1:29" ht="18" customHeight="1">
      <c r="A49" s="1"/>
      <c r="B49" s="23"/>
      <c r="C49" s="22"/>
      <c r="D49" s="1"/>
      <c r="E49" s="6"/>
      <c r="F49" s="1"/>
      <c r="G49" s="1"/>
      <c r="H49" s="28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34"/>
    </row>
    <row r="50" spans="1:29" ht="6.9" customHeight="1">
      <c r="A50" s="38"/>
      <c r="B50" s="33"/>
      <c r="C50" s="39"/>
      <c r="D50" s="33"/>
      <c r="E50" s="40"/>
      <c r="F50" s="33"/>
      <c r="G50" s="41"/>
      <c r="H50" s="33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37"/>
    </row>
    <row r="51" spans="1:29" s="8" customFormat="1" ht="12.75" customHeight="1">
      <c r="A51" s="13"/>
      <c r="B51" s="14"/>
      <c r="D51" s="14"/>
      <c r="E51" s="15"/>
      <c r="F51" s="14"/>
      <c r="G51" s="14"/>
      <c r="H51" s="14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</row>
    <row r="52" spans="1:29">
      <c r="C52" s="2"/>
      <c r="E52" s="12"/>
      <c r="F52" s="12"/>
      <c r="G52" s="12"/>
      <c r="H52" s="12"/>
      <c r="Y52" s="3"/>
      <c r="Z52" s="3"/>
      <c r="AA52" s="3"/>
      <c r="AB52" s="3"/>
    </row>
    <row r="53" spans="1:29">
      <c r="C53" s="2"/>
      <c r="E53" s="12"/>
      <c r="F53" s="12"/>
      <c r="G53" s="12"/>
      <c r="H53" s="12"/>
      <c r="Y53" s="3"/>
      <c r="Z53" s="3"/>
      <c r="AA53" s="3"/>
      <c r="AB53" s="3"/>
    </row>
    <row r="54" spans="1:29">
      <c r="C54" s="2"/>
      <c r="E54" s="12"/>
      <c r="F54" s="12"/>
      <c r="G54" s="12"/>
      <c r="H54" s="12"/>
      <c r="Y54" s="3"/>
      <c r="Z54" s="3"/>
      <c r="AA54" s="3"/>
      <c r="AB54" s="3"/>
    </row>
    <row r="55" spans="1:29">
      <c r="C55" s="2"/>
      <c r="E55" s="12"/>
      <c r="F55" s="12"/>
      <c r="G55" s="12"/>
      <c r="H55" s="12"/>
      <c r="Y55" s="3"/>
      <c r="Z55" s="3"/>
      <c r="AA55" s="3"/>
      <c r="AB55" s="3"/>
    </row>
    <row r="56" spans="1:29">
      <c r="B56" s="10"/>
      <c r="C56" s="2"/>
      <c r="E56" s="2"/>
      <c r="F56" s="12"/>
      <c r="G56" s="12"/>
      <c r="H56" s="12"/>
      <c r="Z56" s="3"/>
      <c r="AA56" s="3"/>
      <c r="AB56" s="3"/>
    </row>
    <row r="57" spans="1:29">
      <c r="B57" s="10"/>
      <c r="C57" s="2"/>
      <c r="E57" s="2"/>
      <c r="F57" s="12"/>
      <c r="G57" s="12"/>
      <c r="H57" s="12"/>
      <c r="Z57" s="3"/>
      <c r="AA57" s="3"/>
      <c r="AB57" s="3"/>
    </row>
    <row r="58" spans="1:29">
      <c r="C58" s="10"/>
      <c r="E58" s="2"/>
      <c r="G58" s="12"/>
      <c r="H58" s="12"/>
      <c r="AA58" s="3"/>
      <c r="AB58" s="3"/>
    </row>
    <row r="59" spans="1:29">
      <c r="B59" s="49"/>
    </row>
    <row r="60" spans="1:29">
      <c r="B60" s="49"/>
    </row>
    <row r="61" spans="1:29">
      <c r="B61" s="49"/>
    </row>
    <row r="62" spans="1:29">
      <c r="B62" s="49"/>
    </row>
    <row r="63" spans="1:29">
      <c r="B63" s="49"/>
    </row>
    <row r="64" spans="1:29">
      <c r="B64" s="49"/>
    </row>
    <row r="65" spans="2:2">
      <c r="B65" s="49"/>
    </row>
  </sheetData>
  <sheetProtection algorithmName="SHA-512" hashValue="dYCbkjxM6zic0ZuavWe2WIo6xrKHaCCP0fVB4R8IdOLtbsRrqhcFwVpWTahW5TAOJfOxJoo1WI6NScdmnFQ+kw==" saltValue="aGg7VCWUyRrDfO6GyWothQ==" spinCount="100000" sheet="1" selectLockedCells="1" selectUnlockedCells="1"/>
  <sortState xmlns:xlrd2="http://schemas.microsoft.com/office/spreadsheetml/2017/richdata2" ref="B5:AB48">
    <sortCondition descending="1" ref="G5:G48"/>
  </sortState>
  <mergeCells count="22">
    <mergeCell ref="AB1:AB2"/>
    <mergeCell ref="Z1:Z2"/>
    <mergeCell ref="AA1:AA2"/>
    <mergeCell ref="Y1:Y2"/>
    <mergeCell ref="I1:I2"/>
    <mergeCell ref="Q1:Q2"/>
    <mergeCell ref="A2:G2"/>
    <mergeCell ref="A1:G1"/>
    <mergeCell ref="X1:X2"/>
    <mergeCell ref="W1:W2"/>
    <mergeCell ref="V1:V2"/>
    <mergeCell ref="U1:U2"/>
    <mergeCell ref="T1:T2"/>
    <mergeCell ref="S1:S2"/>
    <mergeCell ref="R1:R2"/>
    <mergeCell ref="P1:P2"/>
    <mergeCell ref="O1:O2"/>
    <mergeCell ref="N1:N2"/>
    <mergeCell ref="M1:M2"/>
    <mergeCell ref="L1:L2"/>
    <mergeCell ref="K1:K2"/>
    <mergeCell ref="J1:J2"/>
  </mergeCells>
  <phoneticPr fontId="0" type="noConversion"/>
  <conditionalFormatting sqref="B1:C1048576">
    <cfRule type="duplicateValues" dxfId="141" priority="2"/>
  </conditionalFormatting>
  <conditionalFormatting sqref="B3:C3">
    <cfRule type="duplicateValues" dxfId="140" priority="67" stopIfTrue="1"/>
  </conditionalFormatting>
  <conditionalFormatting sqref="B5:C48">
    <cfRule type="duplicateValues" dxfId="139" priority="10768" stopIfTrue="1"/>
  </conditionalFormatting>
  <conditionalFormatting sqref="B5:C49">
    <cfRule type="duplicateValues" dxfId="138" priority="10770" stopIfTrue="1"/>
    <cfRule type="duplicateValues" dxfId="137" priority="10771" stopIfTrue="1"/>
    <cfRule type="duplicateValues" dxfId="136" priority="10772" stopIfTrue="1"/>
  </conditionalFormatting>
  <conditionalFormatting sqref="B9:C51 B1:C2 B4:C4 B59:C65531">
    <cfRule type="expression" dxfId="135" priority="3035" stopIfTrue="1">
      <formula>AND(COUNTIF($B$1:$C$2, B1)+COUNTIF($B$4:$C$4, B1)+COUNTIF($B$9:$C$65531, B1)&gt;1,NOT(ISBLANK(B1)))</formula>
    </cfRule>
  </conditionalFormatting>
  <conditionalFormatting sqref="B9:C51">
    <cfRule type="duplicateValues" dxfId="134" priority="10780" stopIfTrue="1"/>
  </conditionalFormatting>
  <conditionalFormatting sqref="B59:C1048576 B1:C51">
    <cfRule type="duplicateValues" dxfId="133" priority="5"/>
    <cfRule type="duplicateValues" dxfId="132" priority="7937"/>
  </conditionalFormatting>
  <conditionalFormatting sqref="B59:C1048576">
    <cfRule type="duplicateValues" dxfId="131" priority="7900"/>
  </conditionalFormatting>
  <conditionalFormatting sqref="C49">
    <cfRule type="duplicateValues" dxfId="130" priority="206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61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50.6640625" style="56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21" width="7.33203125" style="12" customWidth="1"/>
    <col min="22" max="23" width="7.33203125" style="12" bestFit="1" customWidth="1"/>
    <col min="24" max="27" width="6.6640625" style="12" customWidth="1"/>
    <col min="28" max="28" width="1" style="3" customWidth="1"/>
    <col min="29" max="16384" width="9.109375" style="3"/>
  </cols>
  <sheetData>
    <row r="1" spans="1:28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433</v>
      </c>
      <c r="K1" s="63" t="s">
        <v>430</v>
      </c>
      <c r="L1" s="63" t="s">
        <v>420</v>
      </c>
      <c r="M1" s="63" t="s">
        <v>416</v>
      </c>
      <c r="N1" s="63" t="s">
        <v>409</v>
      </c>
      <c r="O1" s="63" t="s">
        <v>400</v>
      </c>
      <c r="P1" s="63" t="s">
        <v>400</v>
      </c>
      <c r="Q1" s="63" t="s">
        <v>375</v>
      </c>
      <c r="R1" s="63" t="s">
        <v>365</v>
      </c>
      <c r="S1" s="63" t="s">
        <v>293</v>
      </c>
      <c r="T1" s="63" t="s">
        <v>286</v>
      </c>
      <c r="U1" s="63" t="s">
        <v>234</v>
      </c>
      <c r="V1" s="63" t="s">
        <v>232</v>
      </c>
      <c r="W1" s="63" t="s">
        <v>173</v>
      </c>
      <c r="X1" s="63" t="s">
        <v>141</v>
      </c>
      <c r="Y1" s="63" t="s">
        <v>105</v>
      </c>
      <c r="Z1" s="63" t="s">
        <v>59</v>
      </c>
      <c r="AA1" s="63" t="s">
        <v>7</v>
      </c>
      <c r="AB1" s="46"/>
    </row>
    <row r="2" spans="1:28" s="4" customFormat="1" ht="96.75" customHeight="1">
      <c r="A2" s="57" t="s">
        <v>460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47"/>
    </row>
    <row r="3" spans="1:28" s="4" customFormat="1" ht="18" customHeight="1">
      <c r="A3" s="16"/>
      <c r="B3" s="17"/>
      <c r="C3" s="17"/>
      <c r="D3" s="17"/>
      <c r="E3" s="50"/>
      <c r="F3" s="17"/>
      <c r="G3" s="18"/>
      <c r="H3" s="29"/>
      <c r="I3" s="19"/>
      <c r="J3" s="19">
        <v>45816</v>
      </c>
      <c r="K3" s="19">
        <v>45814</v>
      </c>
      <c r="L3" s="19">
        <v>45815</v>
      </c>
      <c r="M3" s="19">
        <v>45802</v>
      </c>
      <c r="N3" s="19">
        <v>45801</v>
      </c>
      <c r="O3" s="19">
        <v>45794</v>
      </c>
      <c r="P3" s="19">
        <v>45793</v>
      </c>
      <c r="Q3" s="19">
        <v>45746</v>
      </c>
      <c r="R3" s="19">
        <v>45744</v>
      </c>
      <c r="S3" s="19">
        <v>45739</v>
      </c>
      <c r="T3" s="19">
        <v>45738</v>
      </c>
      <c r="U3" s="19">
        <v>45732</v>
      </c>
      <c r="V3" s="19">
        <v>45730</v>
      </c>
      <c r="W3" s="19">
        <v>45724</v>
      </c>
      <c r="X3" s="19">
        <v>45723</v>
      </c>
      <c r="Y3" s="19">
        <v>45711</v>
      </c>
      <c r="Z3" s="19">
        <v>45710</v>
      </c>
      <c r="AA3" s="19">
        <v>45704</v>
      </c>
      <c r="AB3" s="34"/>
    </row>
    <row r="4" spans="1:28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51" t="s">
        <v>3</v>
      </c>
      <c r="F4" s="20" t="s">
        <v>4</v>
      </c>
      <c r="G4" s="20" t="s">
        <v>5</v>
      </c>
      <c r="H4" s="30"/>
      <c r="I4" s="21"/>
      <c r="J4" s="21">
        <v>1</v>
      </c>
      <c r="K4" s="21">
        <v>3</v>
      </c>
      <c r="L4" s="21" t="s">
        <v>8</v>
      </c>
      <c r="M4" s="21">
        <v>2</v>
      </c>
      <c r="N4" s="21">
        <v>3</v>
      </c>
      <c r="O4" s="21">
        <v>1</v>
      </c>
      <c r="P4" s="21">
        <v>3</v>
      </c>
      <c r="Q4" s="21" t="s">
        <v>8</v>
      </c>
      <c r="R4" s="21" t="s">
        <v>322</v>
      </c>
      <c r="S4" s="21">
        <v>2</v>
      </c>
      <c r="T4" s="21" t="s">
        <v>60</v>
      </c>
      <c r="U4" s="21">
        <v>2</v>
      </c>
      <c r="V4" s="21">
        <v>3</v>
      </c>
      <c r="W4" s="21">
        <v>2</v>
      </c>
      <c r="X4" s="21">
        <v>3</v>
      </c>
      <c r="Y4" s="21" t="s">
        <v>8</v>
      </c>
      <c r="Z4" s="21" t="s">
        <v>60</v>
      </c>
      <c r="AA4" s="21" t="s">
        <v>8</v>
      </c>
      <c r="AB4" s="35"/>
    </row>
    <row r="5" spans="1:28" s="11" customFormat="1" ht="18" customHeight="1">
      <c r="A5" s="1">
        <v>1</v>
      </c>
      <c r="B5" s="1">
        <v>36921</v>
      </c>
      <c r="C5" s="5" t="s">
        <v>167</v>
      </c>
      <c r="D5" s="1" t="s">
        <v>391</v>
      </c>
      <c r="E5" s="52" t="s">
        <v>9</v>
      </c>
      <c r="F5" s="1" t="s">
        <v>45</v>
      </c>
      <c r="G5" s="1">
        <f t="shared" ref="G5:G44" si="0">SUM(I5:AH5)</f>
        <v>1020</v>
      </c>
      <c r="H5" s="31"/>
      <c r="I5" s="7"/>
      <c r="J5" s="7">
        <v>150</v>
      </c>
      <c r="K5" s="7">
        <v>10</v>
      </c>
      <c r="L5" s="7"/>
      <c r="M5" s="7">
        <v>120</v>
      </c>
      <c r="N5" s="7">
        <v>75</v>
      </c>
      <c r="O5" s="7">
        <v>40</v>
      </c>
      <c r="P5" s="7">
        <v>75</v>
      </c>
      <c r="Q5" s="7"/>
      <c r="R5" s="7">
        <v>140</v>
      </c>
      <c r="S5" s="7">
        <v>140</v>
      </c>
      <c r="T5" s="7"/>
      <c r="U5" s="7">
        <v>80</v>
      </c>
      <c r="V5" s="7">
        <v>70</v>
      </c>
      <c r="W5" s="7">
        <v>75</v>
      </c>
      <c r="X5" s="7">
        <v>45</v>
      </c>
      <c r="Y5" s="7"/>
      <c r="Z5" s="7"/>
      <c r="AA5" s="7"/>
      <c r="AB5" s="36"/>
    </row>
    <row r="6" spans="1:28" s="11" customFormat="1" ht="18" customHeight="1">
      <c r="A6" s="1">
        <v>2</v>
      </c>
      <c r="B6" s="1">
        <v>40040</v>
      </c>
      <c r="C6" s="5" t="s">
        <v>241</v>
      </c>
      <c r="D6" s="1" t="s">
        <v>391</v>
      </c>
      <c r="E6" s="52" t="s">
        <v>80</v>
      </c>
      <c r="F6" s="1" t="s">
        <v>58</v>
      </c>
      <c r="G6" s="1">
        <f t="shared" si="0"/>
        <v>600</v>
      </c>
      <c r="H6" s="31"/>
      <c r="I6" s="7"/>
      <c r="J6" s="7"/>
      <c r="K6" s="7">
        <v>15</v>
      </c>
      <c r="L6" s="7"/>
      <c r="M6" s="7">
        <v>60</v>
      </c>
      <c r="N6" s="7">
        <v>95</v>
      </c>
      <c r="O6" s="7">
        <v>190</v>
      </c>
      <c r="P6" s="7">
        <v>85</v>
      </c>
      <c r="Q6" s="7"/>
      <c r="R6" s="7">
        <v>50</v>
      </c>
      <c r="S6" s="7">
        <v>90</v>
      </c>
      <c r="T6" s="7"/>
      <c r="U6" s="7"/>
      <c r="V6" s="7">
        <v>15</v>
      </c>
      <c r="W6" s="7"/>
      <c r="X6" s="7"/>
      <c r="Y6" s="7"/>
      <c r="Z6" s="7"/>
      <c r="AA6" s="7"/>
      <c r="AB6" s="36"/>
    </row>
    <row r="7" spans="1:28" s="11" customFormat="1" ht="18" customHeight="1">
      <c r="A7" s="1">
        <v>3</v>
      </c>
      <c r="B7" s="1">
        <v>46191</v>
      </c>
      <c r="C7" s="5" t="s">
        <v>170</v>
      </c>
      <c r="D7" s="1" t="s">
        <v>391</v>
      </c>
      <c r="E7" s="52" t="s">
        <v>9</v>
      </c>
      <c r="F7" s="1" t="s">
        <v>149</v>
      </c>
      <c r="G7" s="1">
        <f t="shared" si="0"/>
        <v>580</v>
      </c>
      <c r="H7" s="31"/>
      <c r="I7" s="7"/>
      <c r="J7" s="7">
        <v>40</v>
      </c>
      <c r="K7" s="7">
        <v>55</v>
      </c>
      <c r="L7" s="7"/>
      <c r="M7" s="7"/>
      <c r="N7" s="7"/>
      <c r="O7" s="7">
        <v>140</v>
      </c>
      <c r="P7" s="7">
        <v>45</v>
      </c>
      <c r="Q7" s="7"/>
      <c r="R7" s="7">
        <v>120</v>
      </c>
      <c r="S7" s="7"/>
      <c r="T7" s="7"/>
      <c r="U7" s="7">
        <v>40</v>
      </c>
      <c r="V7" s="7">
        <v>65</v>
      </c>
      <c r="W7" s="7">
        <v>60</v>
      </c>
      <c r="X7" s="7">
        <v>15</v>
      </c>
      <c r="Y7" s="7"/>
      <c r="Z7" s="7"/>
      <c r="AA7" s="7"/>
      <c r="AB7" s="36"/>
    </row>
    <row r="8" spans="1:28" s="11" customFormat="1" ht="18" customHeight="1">
      <c r="A8" s="1">
        <v>4</v>
      </c>
      <c r="B8" s="1" t="s">
        <v>239</v>
      </c>
      <c r="C8" s="5" t="s">
        <v>240</v>
      </c>
      <c r="D8" s="1" t="s">
        <v>391</v>
      </c>
      <c r="E8" s="52" t="s">
        <v>9</v>
      </c>
      <c r="F8" s="1" t="s">
        <v>45</v>
      </c>
      <c r="G8" s="1">
        <f t="shared" si="0"/>
        <v>259</v>
      </c>
      <c r="H8" s="31"/>
      <c r="I8" s="7"/>
      <c r="J8" s="7">
        <v>9</v>
      </c>
      <c r="K8" s="7">
        <v>80</v>
      </c>
      <c r="L8" s="7"/>
      <c r="M8" s="7"/>
      <c r="N8" s="7"/>
      <c r="O8" s="7">
        <v>30</v>
      </c>
      <c r="P8" s="7">
        <v>35</v>
      </c>
      <c r="Q8" s="7"/>
      <c r="R8" s="7">
        <v>70</v>
      </c>
      <c r="S8" s="7"/>
      <c r="T8" s="7"/>
      <c r="U8" s="7"/>
      <c r="V8" s="7">
        <v>35</v>
      </c>
      <c r="W8" s="7"/>
      <c r="X8" s="7"/>
      <c r="Y8" s="7"/>
      <c r="Z8" s="7"/>
      <c r="AA8" s="7"/>
      <c r="AB8" s="36"/>
    </row>
    <row r="9" spans="1:28" s="11" customFormat="1" ht="18" customHeight="1">
      <c r="A9" s="1">
        <v>5</v>
      </c>
      <c r="B9" s="1" t="s">
        <v>325</v>
      </c>
      <c r="C9" s="5" t="s">
        <v>326</v>
      </c>
      <c r="D9" s="1" t="s">
        <v>391</v>
      </c>
      <c r="E9" s="52" t="s">
        <v>216</v>
      </c>
      <c r="F9" s="1" t="s">
        <v>45</v>
      </c>
      <c r="G9" s="1">
        <f t="shared" si="0"/>
        <v>165</v>
      </c>
      <c r="H9" s="31"/>
      <c r="I9" s="7"/>
      <c r="J9" s="7"/>
      <c r="K9" s="7"/>
      <c r="L9" s="7"/>
      <c r="M9" s="7">
        <v>30</v>
      </c>
      <c r="N9" s="7">
        <v>55</v>
      </c>
      <c r="O9" s="7"/>
      <c r="P9" s="7"/>
      <c r="Q9" s="7"/>
      <c r="R9" s="7">
        <v>80</v>
      </c>
      <c r="S9" s="7"/>
      <c r="T9" s="7"/>
      <c r="U9" s="7"/>
      <c r="V9" s="7"/>
      <c r="W9" s="7"/>
      <c r="X9" s="7"/>
      <c r="Y9" s="7"/>
      <c r="Z9" s="7"/>
      <c r="AA9" s="7"/>
      <c r="AB9" s="36"/>
    </row>
    <row r="10" spans="1:28" s="11" customFormat="1" ht="18" customHeight="1">
      <c r="A10" s="1">
        <v>6</v>
      </c>
      <c r="B10" s="1" t="s">
        <v>323</v>
      </c>
      <c r="C10" s="5" t="s">
        <v>324</v>
      </c>
      <c r="D10" s="1" t="s">
        <v>391</v>
      </c>
      <c r="E10" s="52" t="s">
        <v>9</v>
      </c>
      <c r="F10" s="1" t="s">
        <v>149</v>
      </c>
      <c r="G10" s="1">
        <f t="shared" si="0"/>
        <v>150</v>
      </c>
      <c r="H10" s="31"/>
      <c r="I10" s="7"/>
      <c r="J10" s="7"/>
      <c r="K10" s="7"/>
      <c r="L10" s="7"/>
      <c r="M10" s="7">
        <v>50</v>
      </c>
      <c r="N10" s="7"/>
      <c r="O10" s="7"/>
      <c r="P10" s="7"/>
      <c r="Q10" s="7"/>
      <c r="R10" s="7">
        <v>100</v>
      </c>
      <c r="S10" s="7"/>
      <c r="T10" s="7"/>
      <c r="U10" s="7"/>
      <c r="V10" s="7"/>
      <c r="W10" s="7"/>
      <c r="X10" s="7"/>
      <c r="Y10" s="7"/>
      <c r="Z10" s="7"/>
      <c r="AA10" s="7"/>
      <c r="AB10" s="36"/>
    </row>
    <row r="11" spans="1:28" s="11" customFormat="1" ht="18" customHeight="1">
      <c r="A11" s="1">
        <v>7</v>
      </c>
      <c r="B11" s="24">
        <v>51780</v>
      </c>
      <c r="C11" s="25" t="s">
        <v>307</v>
      </c>
      <c r="D11" s="1" t="s">
        <v>391</v>
      </c>
      <c r="E11" s="53" t="s">
        <v>9</v>
      </c>
      <c r="F11" s="24" t="s">
        <v>45</v>
      </c>
      <c r="G11" s="1">
        <f t="shared" si="0"/>
        <v>115</v>
      </c>
      <c r="H11" s="31"/>
      <c r="I11" s="44"/>
      <c r="J11" s="44">
        <v>7</v>
      </c>
      <c r="K11" s="44"/>
      <c r="L11" s="44"/>
      <c r="M11" s="44"/>
      <c r="N11" s="44"/>
      <c r="O11" s="44">
        <v>8</v>
      </c>
      <c r="P11" s="44"/>
      <c r="Q11" s="44"/>
      <c r="R11" s="44">
        <v>20</v>
      </c>
      <c r="S11" s="44">
        <v>80</v>
      </c>
      <c r="T11" s="44"/>
      <c r="U11" s="44"/>
      <c r="V11" s="44"/>
      <c r="W11" s="44"/>
      <c r="X11" s="44"/>
      <c r="Y11" s="44"/>
      <c r="Z11" s="44"/>
      <c r="AA11" s="44"/>
      <c r="AB11" s="36"/>
    </row>
    <row r="12" spans="1:28" s="11" customFormat="1" ht="18" customHeight="1">
      <c r="A12" s="1">
        <v>8</v>
      </c>
      <c r="B12" s="24" t="s">
        <v>33</v>
      </c>
      <c r="C12" s="25" t="s">
        <v>34</v>
      </c>
      <c r="D12" s="1" t="s">
        <v>391</v>
      </c>
      <c r="E12" s="53" t="s">
        <v>9</v>
      </c>
      <c r="F12" s="24" t="s">
        <v>35</v>
      </c>
      <c r="G12" s="1">
        <f t="shared" si="0"/>
        <v>85</v>
      </c>
      <c r="H12" s="31"/>
      <c r="I12" s="44"/>
      <c r="J12" s="44"/>
      <c r="K12" s="44"/>
      <c r="L12" s="44"/>
      <c r="M12" s="44"/>
      <c r="N12" s="44"/>
      <c r="O12" s="44">
        <v>10</v>
      </c>
      <c r="P12" s="44"/>
      <c r="Q12" s="44"/>
      <c r="R12" s="44"/>
      <c r="S12" s="44"/>
      <c r="T12" s="44"/>
      <c r="U12" s="44"/>
      <c r="V12" s="44"/>
      <c r="W12" s="44">
        <v>50</v>
      </c>
      <c r="X12" s="44"/>
      <c r="Y12" s="44"/>
      <c r="Z12" s="44"/>
      <c r="AA12" s="44">
        <v>25</v>
      </c>
      <c r="AB12" s="36"/>
    </row>
    <row r="13" spans="1:28" s="11" customFormat="1" ht="18" customHeight="1">
      <c r="A13" s="1">
        <v>8</v>
      </c>
      <c r="B13" s="24">
        <v>36955</v>
      </c>
      <c r="C13" s="25" t="s">
        <v>70</v>
      </c>
      <c r="D13" s="1" t="s">
        <v>391</v>
      </c>
      <c r="E13" s="53" t="s">
        <v>9</v>
      </c>
      <c r="F13" s="24" t="s">
        <v>58</v>
      </c>
      <c r="G13" s="1">
        <f t="shared" si="0"/>
        <v>85</v>
      </c>
      <c r="H13" s="31"/>
      <c r="I13" s="44"/>
      <c r="J13" s="44"/>
      <c r="K13" s="44"/>
      <c r="L13" s="44">
        <v>15</v>
      </c>
      <c r="M13" s="44"/>
      <c r="N13" s="44"/>
      <c r="O13" s="44"/>
      <c r="P13" s="44"/>
      <c r="Q13" s="44"/>
      <c r="R13" s="44"/>
      <c r="S13" s="44"/>
      <c r="T13" s="44">
        <v>35</v>
      </c>
      <c r="U13" s="44"/>
      <c r="V13" s="44"/>
      <c r="W13" s="44"/>
      <c r="X13" s="44"/>
      <c r="Y13" s="44"/>
      <c r="Z13" s="44">
        <v>35</v>
      </c>
      <c r="AA13" s="44"/>
      <c r="AB13" s="36"/>
    </row>
    <row r="14" spans="1:28" s="11" customFormat="1" ht="18" customHeight="1">
      <c r="A14" s="1">
        <v>10</v>
      </c>
      <c r="B14" s="24">
        <v>30978</v>
      </c>
      <c r="C14" s="43" t="s">
        <v>180</v>
      </c>
      <c r="D14" s="1" t="s">
        <v>391</v>
      </c>
      <c r="E14" s="53" t="s">
        <v>9</v>
      </c>
      <c r="F14" s="24" t="s">
        <v>149</v>
      </c>
      <c r="G14" s="1">
        <f t="shared" si="0"/>
        <v>82</v>
      </c>
      <c r="H14" s="31"/>
      <c r="I14" s="44"/>
      <c r="J14" s="44"/>
      <c r="K14" s="44"/>
      <c r="L14" s="44"/>
      <c r="M14" s="44">
        <v>40</v>
      </c>
      <c r="N14" s="44"/>
      <c r="O14" s="44">
        <v>7</v>
      </c>
      <c r="P14" s="44"/>
      <c r="Q14" s="44"/>
      <c r="R14" s="44"/>
      <c r="S14" s="44"/>
      <c r="T14" s="44"/>
      <c r="U14" s="44">
        <v>30</v>
      </c>
      <c r="V14" s="44"/>
      <c r="W14" s="44">
        <v>5</v>
      </c>
      <c r="X14" s="44"/>
      <c r="Y14" s="44"/>
      <c r="Z14" s="44"/>
      <c r="AA14" s="44"/>
      <c r="AB14" s="36"/>
    </row>
    <row r="15" spans="1:28" s="11" customFormat="1" ht="18" customHeight="1">
      <c r="A15" s="1">
        <v>11</v>
      </c>
      <c r="B15" s="24">
        <v>43356</v>
      </c>
      <c r="C15" s="25" t="s">
        <v>309</v>
      </c>
      <c r="D15" s="1" t="s">
        <v>391</v>
      </c>
      <c r="E15" s="53" t="s">
        <v>9</v>
      </c>
      <c r="F15" s="24" t="s">
        <v>188</v>
      </c>
      <c r="G15" s="1">
        <f t="shared" si="0"/>
        <v>70</v>
      </c>
      <c r="H15" s="31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>
        <v>70</v>
      </c>
      <c r="T15" s="44"/>
      <c r="U15" s="44"/>
      <c r="V15" s="44"/>
      <c r="W15" s="44"/>
      <c r="X15" s="44"/>
      <c r="Y15" s="44"/>
      <c r="Z15" s="44"/>
      <c r="AA15" s="44"/>
      <c r="AB15" s="36"/>
    </row>
    <row r="16" spans="1:28" s="11" customFormat="1" ht="18" customHeight="1">
      <c r="A16" s="1">
        <v>12</v>
      </c>
      <c r="B16" s="24">
        <v>51271</v>
      </c>
      <c r="C16" s="25" t="s">
        <v>410</v>
      </c>
      <c r="D16" s="1" t="s">
        <v>391</v>
      </c>
      <c r="E16" s="53" t="s">
        <v>9</v>
      </c>
      <c r="F16" s="24" t="s">
        <v>45</v>
      </c>
      <c r="G16" s="1">
        <f t="shared" si="0"/>
        <v>55</v>
      </c>
      <c r="H16" s="31"/>
      <c r="I16" s="44"/>
      <c r="J16" s="44"/>
      <c r="K16" s="44"/>
      <c r="L16" s="44"/>
      <c r="M16" s="44">
        <v>10</v>
      </c>
      <c r="N16" s="44">
        <v>45</v>
      </c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36"/>
    </row>
    <row r="17" spans="1:28" s="11" customFormat="1" ht="18" customHeight="1">
      <c r="A17" s="1">
        <v>13</v>
      </c>
      <c r="B17" s="24" t="s">
        <v>333</v>
      </c>
      <c r="C17" s="25" t="s">
        <v>334</v>
      </c>
      <c r="D17" s="1" t="s">
        <v>391</v>
      </c>
      <c r="E17" s="53" t="s">
        <v>9</v>
      </c>
      <c r="F17" s="24" t="s">
        <v>149</v>
      </c>
      <c r="G17" s="1">
        <f t="shared" si="0"/>
        <v>49</v>
      </c>
      <c r="H17" s="31"/>
      <c r="I17" s="44"/>
      <c r="J17" s="44"/>
      <c r="K17" s="44"/>
      <c r="L17" s="44"/>
      <c r="M17" s="44">
        <v>5</v>
      </c>
      <c r="N17" s="44">
        <v>35</v>
      </c>
      <c r="O17" s="44"/>
      <c r="P17" s="44"/>
      <c r="Q17" s="44"/>
      <c r="R17" s="44">
        <v>9</v>
      </c>
      <c r="S17" s="44"/>
      <c r="T17" s="44"/>
      <c r="U17" s="44"/>
      <c r="V17" s="44"/>
      <c r="W17" s="44"/>
      <c r="X17" s="44"/>
      <c r="Y17" s="44"/>
      <c r="Z17" s="44"/>
      <c r="AA17" s="44"/>
      <c r="AB17" s="36"/>
    </row>
    <row r="18" spans="1:28" s="11" customFormat="1" ht="18" customHeight="1">
      <c r="A18" s="1">
        <v>14</v>
      </c>
      <c r="B18" s="24" t="s">
        <v>327</v>
      </c>
      <c r="C18" s="25" t="s">
        <v>328</v>
      </c>
      <c r="D18" s="1" t="s">
        <v>391</v>
      </c>
      <c r="E18" s="53" t="s">
        <v>9</v>
      </c>
      <c r="F18" s="24" t="s">
        <v>149</v>
      </c>
      <c r="G18" s="1">
        <f t="shared" si="0"/>
        <v>40</v>
      </c>
      <c r="H18" s="31"/>
      <c r="I18" s="44"/>
      <c r="J18" s="44"/>
      <c r="K18" s="44"/>
      <c r="L18" s="44"/>
      <c r="M18" s="44"/>
      <c r="N18" s="44"/>
      <c r="O18" s="44"/>
      <c r="P18" s="44"/>
      <c r="Q18" s="44"/>
      <c r="R18" s="44">
        <v>40</v>
      </c>
      <c r="S18" s="44"/>
      <c r="T18" s="44"/>
      <c r="U18" s="44"/>
      <c r="V18" s="44"/>
      <c r="W18" s="44"/>
      <c r="X18" s="44"/>
      <c r="Y18" s="44"/>
      <c r="Z18" s="44"/>
      <c r="AA18" s="44"/>
      <c r="AB18" s="36"/>
    </row>
    <row r="19" spans="1:28" s="11" customFormat="1" ht="18" customHeight="1">
      <c r="A19" s="1">
        <v>15</v>
      </c>
      <c r="B19" s="24" t="s">
        <v>335</v>
      </c>
      <c r="C19" s="25" t="s">
        <v>336</v>
      </c>
      <c r="D19" s="1" t="s">
        <v>391</v>
      </c>
      <c r="E19" s="53" t="s">
        <v>9</v>
      </c>
      <c r="F19" s="24" t="s">
        <v>149</v>
      </c>
      <c r="G19" s="1">
        <f t="shared" si="0"/>
        <v>33</v>
      </c>
      <c r="H19" s="31"/>
      <c r="I19" s="44"/>
      <c r="J19" s="44"/>
      <c r="K19" s="44"/>
      <c r="L19" s="44"/>
      <c r="M19" s="44"/>
      <c r="N19" s="44">
        <v>25</v>
      </c>
      <c r="O19" s="44"/>
      <c r="P19" s="44"/>
      <c r="Q19" s="44"/>
      <c r="R19" s="44">
        <v>8</v>
      </c>
      <c r="S19" s="44"/>
      <c r="T19" s="44"/>
      <c r="U19" s="44"/>
      <c r="V19" s="44"/>
      <c r="W19" s="44"/>
      <c r="X19" s="44"/>
      <c r="Y19" s="44"/>
      <c r="Z19" s="44"/>
      <c r="AA19" s="44"/>
      <c r="AB19" s="36"/>
    </row>
    <row r="20" spans="1:28" s="11" customFormat="1" ht="18" customHeight="1">
      <c r="A20" s="1">
        <v>16</v>
      </c>
      <c r="B20" s="24">
        <v>46790</v>
      </c>
      <c r="C20" s="25" t="s">
        <v>313</v>
      </c>
      <c r="D20" s="1" t="s">
        <v>391</v>
      </c>
      <c r="E20" s="53" t="s">
        <v>9</v>
      </c>
      <c r="F20" s="24" t="s">
        <v>188</v>
      </c>
      <c r="G20" s="1">
        <f t="shared" si="0"/>
        <v>30</v>
      </c>
      <c r="H20" s="31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>
        <v>30</v>
      </c>
      <c r="T20" s="44"/>
      <c r="U20" s="44"/>
      <c r="V20" s="44"/>
      <c r="W20" s="44"/>
      <c r="X20" s="44"/>
      <c r="Y20" s="44"/>
      <c r="Z20" s="44"/>
      <c r="AA20" s="44"/>
      <c r="AB20" s="36"/>
    </row>
    <row r="21" spans="1:28" s="11" customFormat="1" ht="18" customHeight="1">
      <c r="A21" s="1">
        <v>16</v>
      </c>
      <c r="B21" s="1" t="s">
        <v>329</v>
      </c>
      <c r="C21" s="25" t="s">
        <v>330</v>
      </c>
      <c r="D21" s="1" t="s">
        <v>391</v>
      </c>
      <c r="E21" s="53" t="s">
        <v>42</v>
      </c>
      <c r="F21" s="24" t="s">
        <v>58</v>
      </c>
      <c r="G21" s="1">
        <f t="shared" si="0"/>
        <v>30</v>
      </c>
      <c r="H21" s="31"/>
      <c r="I21" s="44"/>
      <c r="J21" s="44"/>
      <c r="K21" s="44"/>
      <c r="L21" s="44"/>
      <c r="M21" s="44"/>
      <c r="N21" s="44"/>
      <c r="O21" s="44"/>
      <c r="P21" s="44"/>
      <c r="Q21" s="44"/>
      <c r="R21" s="44">
        <v>30</v>
      </c>
      <c r="S21" s="44"/>
      <c r="T21" s="44"/>
      <c r="U21" s="44"/>
      <c r="V21" s="44"/>
      <c r="W21" s="44"/>
      <c r="X21" s="44"/>
      <c r="Y21" s="44"/>
      <c r="Z21" s="44"/>
      <c r="AA21" s="44"/>
      <c r="AB21" s="36"/>
    </row>
    <row r="22" spans="1:28" s="11" customFormat="1" ht="18" customHeight="1">
      <c r="A22" s="1">
        <v>18</v>
      </c>
      <c r="B22" s="1">
        <v>57554</v>
      </c>
      <c r="C22" s="5" t="s">
        <v>71</v>
      </c>
      <c r="D22" s="1" t="s">
        <v>391</v>
      </c>
      <c r="E22" s="52" t="s">
        <v>72</v>
      </c>
      <c r="F22" s="1" t="s">
        <v>73</v>
      </c>
      <c r="G22" s="1">
        <f t="shared" si="0"/>
        <v>29</v>
      </c>
      <c r="H22" s="31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>
        <v>9</v>
      </c>
      <c r="U22" s="44"/>
      <c r="V22" s="44"/>
      <c r="W22" s="44"/>
      <c r="X22" s="44"/>
      <c r="Y22" s="44"/>
      <c r="Z22" s="44">
        <v>20</v>
      </c>
      <c r="AA22" s="44"/>
      <c r="AB22" s="36"/>
    </row>
    <row r="23" spans="1:28" s="11" customFormat="1" ht="18" customHeight="1">
      <c r="A23" s="1">
        <v>19</v>
      </c>
      <c r="B23" s="1">
        <v>54258</v>
      </c>
      <c r="C23" s="5" t="s">
        <v>74</v>
      </c>
      <c r="D23" s="1" t="s">
        <v>391</v>
      </c>
      <c r="E23" s="52" t="s">
        <v>63</v>
      </c>
      <c r="F23" s="1" t="s">
        <v>58</v>
      </c>
      <c r="G23" s="1">
        <f t="shared" si="0"/>
        <v>28</v>
      </c>
      <c r="H23" s="31"/>
      <c r="I23" s="44"/>
      <c r="J23" s="44"/>
      <c r="K23" s="44"/>
      <c r="L23" s="44">
        <v>8</v>
      </c>
      <c r="M23" s="44"/>
      <c r="N23" s="44"/>
      <c r="O23" s="44"/>
      <c r="P23" s="44"/>
      <c r="Q23" s="44"/>
      <c r="R23" s="44"/>
      <c r="S23" s="44"/>
      <c r="T23" s="44">
        <v>10</v>
      </c>
      <c r="U23" s="44"/>
      <c r="V23" s="44"/>
      <c r="W23" s="44"/>
      <c r="X23" s="44"/>
      <c r="Y23" s="44"/>
      <c r="Z23" s="44">
        <v>10</v>
      </c>
      <c r="AA23" s="44"/>
      <c r="AB23" s="36"/>
    </row>
    <row r="24" spans="1:28" s="11" customFormat="1" ht="18" customHeight="1">
      <c r="A24" s="1">
        <v>20</v>
      </c>
      <c r="B24" s="1">
        <v>48452</v>
      </c>
      <c r="C24" s="5" t="s">
        <v>376</v>
      </c>
      <c r="D24" s="1" t="s">
        <v>391</v>
      </c>
      <c r="E24" s="52" t="s">
        <v>9</v>
      </c>
      <c r="F24" s="1" t="s">
        <v>10</v>
      </c>
      <c r="G24" s="1">
        <f t="shared" si="0"/>
        <v>25</v>
      </c>
      <c r="H24" s="31"/>
      <c r="I24" s="44"/>
      <c r="J24" s="44"/>
      <c r="K24" s="44"/>
      <c r="L24" s="44"/>
      <c r="M24" s="44"/>
      <c r="N24" s="44"/>
      <c r="O24" s="44"/>
      <c r="P24" s="44"/>
      <c r="Q24" s="44">
        <v>25</v>
      </c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36"/>
    </row>
    <row r="25" spans="1:28" s="11" customFormat="1" ht="18" customHeight="1">
      <c r="A25" s="1">
        <v>20</v>
      </c>
      <c r="B25" s="1" t="s">
        <v>244</v>
      </c>
      <c r="C25" s="5" t="s">
        <v>245</v>
      </c>
      <c r="D25" s="1" t="s">
        <v>391</v>
      </c>
      <c r="E25" s="53" t="s">
        <v>9</v>
      </c>
      <c r="F25" s="24" t="s">
        <v>149</v>
      </c>
      <c r="G25" s="1">
        <f t="shared" si="0"/>
        <v>25</v>
      </c>
      <c r="H25" s="31"/>
      <c r="I25" s="44"/>
      <c r="J25" s="44"/>
      <c r="K25" s="44"/>
      <c r="L25" s="44"/>
      <c r="M25" s="44">
        <v>20</v>
      </c>
      <c r="N25" s="44"/>
      <c r="O25" s="44"/>
      <c r="P25" s="44"/>
      <c r="Q25" s="44"/>
      <c r="R25" s="44"/>
      <c r="S25" s="44"/>
      <c r="T25" s="44"/>
      <c r="U25" s="44"/>
      <c r="V25" s="44">
        <v>5</v>
      </c>
      <c r="W25" s="44"/>
      <c r="X25" s="44"/>
      <c r="Y25" s="44"/>
      <c r="Z25" s="44"/>
      <c r="AA25" s="44"/>
      <c r="AB25" s="36"/>
    </row>
    <row r="26" spans="1:28" s="11" customFormat="1" ht="18" customHeight="1">
      <c r="A26" s="1">
        <v>22</v>
      </c>
      <c r="B26" s="1" t="s">
        <v>36</v>
      </c>
      <c r="C26" s="5" t="s">
        <v>37</v>
      </c>
      <c r="D26" s="1" t="s">
        <v>391</v>
      </c>
      <c r="E26" s="53" t="s">
        <v>9</v>
      </c>
      <c r="F26" s="24" t="s">
        <v>10</v>
      </c>
      <c r="G26" s="1">
        <f t="shared" si="0"/>
        <v>20</v>
      </c>
      <c r="H26" s="31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>
        <v>20</v>
      </c>
      <c r="AB26" s="36"/>
    </row>
    <row r="27" spans="1:28" s="11" customFormat="1" ht="18" customHeight="1">
      <c r="A27" s="1">
        <v>22</v>
      </c>
      <c r="B27" s="1">
        <v>48588</v>
      </c>
      <c r="C27" s="5" t="s">
        <v>314</v>
      </c>
      <c r="D27" s="1" t="s">
        <v>391</v>
      </c>
      <c r="E27" s="53" t="s">
        <v>9</v>
      </c>
      <c r="F27" s="24" t="s">
        <v>188</v>
      </c>
      <c r="G27" s="1">
        <f t="shared" si="0"/>
        <v>20</v>
      </c>
      <c r="H27" s="31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>
        <v>20</v>
      </c>
      <c r="T27" s="44"/>
      <c r="U27" s="44"/>
      <c r="V27" s="44"/>
      <c r="W27" s="44"/>
      <c r="X27" s="44"/>
      <c r="Y27" s="44"/>
      <c r="Z27" s="44"/>
      <c r="AA27" s="44"/>
      <c r="AB27" s="36"/>
    </row>
    <row r="28" spans="1:28" s="11" customFormat="1" ht="18" customHeight="1">
      <c r="A28" s="1">
        <v>24</v>
      </c>
      <c r="B28" s="1">
        <v>63319</v>
      </c>
      <c r="C28" s="5" t="s">
        <v>75</v>
      </c>
      <c r="D28" s="1" t="s">
        <v>391</v>
      </c>
      <c r="E28" s="53" t="s">
        <v>9</v>
      </c>
      <c r="F28" s="24" t="s">
        <v>58</v>
      </c>
      <c r="G28" s="1">
        <f t="shared" si="0"/>
        <v>17</v>
      </c>
      <c r="H28" s="31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>
        <v>8</v>
      </c>
      <c r="U28" s="44"/>
      <c r="V28" s="44"/>
      <c r="W28" s="44"/>
      <c r="X28" s="44"/>
      <c r="Y28" s="44"/>
      <c r="Z28" s="44">
        <v>9</v>
      </c>
      <c r="AA28" s="44"/>
      <c r="AB28" s="36"/>
    </row>
    <row r="29" spans="1:28" s="11" customFormat="1" ht="18" customHeight="1">
      <c r="A29" s="1">
        <v>25</v>
      </c>
      <c r="B29" s="1">
        <v>61542</v>
      </c>
      <c r="C29" s="5" t="s">
        <v>112</v>
      </c>
      <c r="D29" s="1" t="s">
        <v>391</v>
      </c>
      <c r="E29" s="53" t="s">
        <v>9</v>
      </c>
      <c r="F29" s="24" t="s">
        <v>111</v>
      </c>
      <c r="G29" s="1">
        <f t="shared" si="0"/>
        <v>15</v>
      </c>
      <c r="H29" s="31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>
        <v>15</v>
      </c>
      <c r="Z29" s="44"/>
      <c r="AA29" s="44"/>
      <c r="AB29" s="36"/>
    </row>
    <row r="30" spans="1:28" s="11" customFormat="1" ht="18" customHeight="1">
      <c r="A30" s="1">
        <v>25</v>
      </c>
      <c r="B30" s="1" t="s">
        <v>115</v>
      </c>
      <c r="C30" s="5" t="s">
        <v>116</v>
      </c>
      <c r="D30" s="1" t="s">
        <v>391</v>
      </c>
      <c r="E30" s="53" t="s">
        <v>9</v>
      </c>
      <c r="F30" s="24" t="s">
        <v>117</v>
      </c>
      <c r="G30" s="1">
        <f t="shared" si="0"/>
        <v>15</v>
      </c>
      <c r="H30" s="31"/>
      <c r="I30" s="44"/>
      <c r="J30" s="44"/>
      <c r="K30" s="44"/>
      <c r="L30" s="44"/>
      <c r="M30" s="44"/>
      <c r="N30" s="44"/>
      <c r="O30" s="44"/>
      <c r="P30" s="44"/>
      <c r="Q30" s="44"/>
      <c r="R30" s="44">
        <v>7</v>
      </c>
      <c r="S30" s="44"/>
      <c r="T30" s="44"/>
      <c r="U30" s="44"/>
      <c r="V30" s="44"/>
      <c r="W30" s="44"/>
      <c r="X30" s="44"/>
      <c r="Y30" s="44">
        <v>8</v>
      </c>
      <c r="Z30" s="44"/>
      <c r="AA30" s="44"/>
      <c r="AB30" s="36"/>
    </row>
    <row r="31" spans="1:28" s="11" customFormat="1" ht="18" customHeight="1">
      <c r="A31" s="1">
        <v>25</v>
      </c>
      <c r="B31" s="1">
        <v>60437</v>
      </c>
      <c r="C31" s="5" t="s">
        <v>378</v>
      </c>
      <c r="D31" s="1" t="s">
        <v>391</v>
      </c>
      <c r="E31" s="53" t="s">
        <v>14</v>
      </c>
      <c r="F31" s="24" t="s">
        <v>10</v>
      </c>
      <c r="G31" s="1">
        <f t="shared" si="0"/>
        <v>15</v>
      </c>
      <c r="H31" s="31"/>
      <c r="I31" s="44"/>
      <c r="J31" s="44"/>
      <c r="K31" s="44"/>
      <c r="L31" s="44"/>
      <c r="M31" s="44"/>
      <c r="N31" s="44"/>
      <c r="O31" s="44"/>
      <c r="P31" s="44"/>
      <c r="Q31" s="44">
        <v>15</v>
      </c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36"/>
    </row>
    <row r="32" spans="1:28" s="11" customFormat="1" ht="18" customHeight="1">
      <c r="A32" s="1">
        <v>28</v>
      </c>
      <c r="B32" s="1">
        <v>56933</v>
      </c>
      <c r="C32" s="5" t="s">
        <v>76</v>
      </c>
      <c r="D32" s="1" t="s">
        <v>391</v>
      </c>
      <c r="E32" s="53" t="s">
        <v>9</v>
      </c>
      <c r="F32" s="24" t="s">
        <v>58</v>
      </c>
      <c r="G32" s="1">
        <f t="shared" si="0"/>
        <v>14</v>
      </c>
      <c r="H32" s="31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>
        <v>6</v>
      </c>
      <c r="U32" s="44"/>
      <c r="V32" s="44"/>
      <c r="W32" s="44"/>
      <c r="X32" s="44"/>
      <c r="Y32" s="44"/>
      <c r="Z32" s="44">
        <v>8</v>
      </c>
      <c r="AA32" s="44"/>
      <c r="AB32" s="36"/>
    </row>
    <row r="33" spans="1:28" s="11" customFormat="1" ht="18" customHeight="1">
      <c r="A33" s="1">
        <v>29</v>
      </c>
      <c r="B33" s="1">
        <v>35471</v>
      </c>
      <c r="C33" s="5" t="s">
        <v>78</v>
      </c>
      <c r="D33" s="1" t="s">
        <v>391</v>
      </c>
      <c r="E33" s="53" t="s">
        <v>9</v>
      </c>
      <c r="F33" s="24" t="s">
        <v>58</v>
      </c>
      <c r="G33" s="1">
        <f t="shared" si="0"/>
        <v>10</v>
      </c>
      <c r="H33" s="31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>
        <v>5</v>
      </c>
      <c r="U33" s="44"/>
      <c r="V33" s="44"/>
      <c r="W33" s="44"/>
      <c r="X33" s="44"/>
      <c r="Y33" s="44"/>
      <c r="Z33" s="44">
        <v>5</v>
      </c>
      <c r="AA33" s="44"/>
      <c r="AB33" s="36"/>
    </row>
    <row r="34" spans="1:28" s="11" customFormat="1" ht="18" customHeight="1">
      <c r="A34" s="1">
        <v>29</v>
      </c>
      <c r="B34" s="1" t="s">
        <v>113</v>
      </c>
      <c r="C34" s="5" t="s">
        <v>114</v>
      </c>
      <c r="D34" s="1" t="s">
        <v>391</v>
      </c>
      <c r="E34" s="53" t="s">
        <v>9</v>
      </c>
      <c r="F34" s="24" t="s">
        <v>108</v>
      </c>
      <c r="G34" s="1">
        <f t="shared" si="0"/>
        <v>10</v>
      </c>
      <c r="H34" s="31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>
        <v>10</v>
      </c>
      <c r="Z34" s="44"/>
      <c r="AA34" s="44"/>
      <c r="AB34" s="36"/>
    </row>
    <row r="35" spans="1:28" s="11" customFormat="1" ht="18" customHeight="1">
      <c r="A35" s="1">
        <v>29</v>
      </c>
      <c r="B35" s="1">
        <v>52676</v>
      </c>
      <c r="C35" s="5" t="s">
        <v>315</v>
      </c>
      <c r="D35" s="1" t="s">
        <v>391</v>
      </c>
      <c r="E35" s="53" t="s">
        <v>9</v>
      </c>
      <c r="F35" s="24" t="s">
        <v>188</v>
      </c>
      <c r="G35" s="1">
        <f t="shared" si="0"/>
        <v>10</v>
      </c>
      <c r="H35" s="31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>
        <v>10</v>
      </c>
      <c r="T35" s="44"/>
      <c r="U35" s="44"/>
      <c r="V35" s="44"/>
      <c r="W35" s="44"/>
      <c r="X35" s="44"/>
      <c r="Y35" s="44"/>
      <c r="Z35" s="44"/>
      <c r="AA35" s="44"/>
      <c r="AB35" s="36"/>
    </row>
    <row r="36" spans="1:28" s="11" customFormat="1" ht="18" customHeight="1">
      <c r="A36" s="1">
        <v>29</v>
      </c>
      <c r="B36" s="1">
        <v>60446</v>
      </c>
      <c r="C36" s="5" t="s">
        <v>379</v>
      </c>
      <c r="D36" s="1" t="s">
        <v>391</v>
      </c>
      <c r="E36" s="53" t="s">
        <v>9</v>
      </c>
      <c r="F36" s="24" t="s">
        <v>10</v>
      </c>
      <c r="G36" s="1">
        <f t="shared" si="0"/>
        <v>10</v>
      </c>
      <c r="H36" s="31"/>
      <c r="I36" s="44"/>
      <c r="J36" s="44"/>
      <c r="K36" s="44"/>
      <c r="L36" s="44"/>
      <c r="M36" s="44"/>
      <c r="N36" s="44"/>
      <c r="O36" s="44"/>
      <c r="P36" s="44"/>
      <c r="Q36" s="44">
        <v>10</v>
      </c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36"/>
    </row>
    <row r="37" spans="1:28" s="11" customFormat="1" ht="18" customHeight="1">
      <c r="A37" s="1">
        <v>29</v>
      </c>
      <c r="B37" s="1" t="s">
        <v>331</v>
      </c>
      <c r="C37" s="5" t="s">
        <v>332</v>
      </c>
      <c r="D37" s="1" t="s">
        <v>391</v>
      </c>
      <c r="E37" s="53" t="s">
        <v>9</v>
      </c>
      <c r="F37" s="24" t="s">
        <v>35</v>
      </c>
      <c r="G37" s="1">
        <f t="shared" si="0"/>
        <v>10</v>
      </c>
      <c r="H37" s="31"/>
      <c r="I37" s="44"/>
      <c r="J37" s="44"/>
      <c r="K37" s="44"/>
      <c r="L37" s="44"/>
      <c r="M37" s="44"/>
      <c r="N37" s="44"/>
      <c r="O37" s="44"/>
      <c r="P37" s="44"/>
      <c r="Q37" s="44"/>
      <c r="R37" s="44">
        <v>10</v>
      </c>
      <c r="S37" s="44"/>
      <c r="T37" s="44"/>
      <c r="U37" s="44"/>
      <c r="V37" s="44"/>
      <c r="W37" s="44"/>
      <c r="X37" s="44"/>
      <c r="Y37" s="44"/>
      <c r="Z37" s="44"/>
      <c r="AA37" s="44"/>
      <c r="AB37" s="36"/>
    </row>
    <row r="38" spans="1:28" s="11" customFormat="1" ht="18" customHeight="1">
      <c r="A38" s="1">
        <v>34</v>
      </c>
      <c r="B38" s="1" t="s">
        <v>38</v>
      </c>
      <c r="C38" s="5" t="s">
        <v>39</v>
      </c>
      <c r="D38" s="1" t="s">
        <v>391</v>
      </c>
      <c r="E38" s="53" t="s">
        <v>9</v>
      </c>
      <c r="F38" s="24" t="s">
        <v>10</v>
      </c>
      <c r="G38" s="1">
        <f t="shared" si="0"/>
        <v>6</v>
      </c>
      <c r="H38" s="31"/>
      <c r="I38" s="44"/>
      <c r="J38" s="44"/>
      <c r="K38" s="44"/>
      <c r="L38" s="44"/>
      <c r="M38" s="44"/>
      <c r="N38" s="44"/>
      <c r="O38" s="44"/>
      <c r="P38" s="44"/>
      <c r="Q38" s="44">
        <v>4</v>
      </c>
      <c r="R38" s="44"/>
      <c r="S38" s="44"/>
      <c r="T38" s="44"/>
      <c r="U38" s="44"/>
      <c r="V38" s="44"/>
      <c r="W38" s="44"/>
      <c r="X38" s="44"/>
      <c r="Y38" s="44"/>
      <c r="Z38" s="44"/>
      <c r="AA38" s="44">
        <v>2</v>
      </c>
      <c r="AB38" s="36"/>
    </row>
    <row r="39" spans="1:28" s="11" customFormat="1" ht="18" customHeight="1">
      <c r="A39" s="1">
        <v>34</v>
      </c>
      <c r="B39" s="1">
        <v>52453</v>
      </c>
      <c r="C39" s="5" t="s">
        <v>77</v>
      </c>
      <c r="D39" s="1" t="s">
        <v>391</v>
      </c>
      <c r="E39" s="53" t="s">
        <v>9</v>
      </c>
      <c r="F39" s="24" t="s">
        <v>58</v>
      </c>
      <c r="G39" s="1">
        <f t="shared" si="0"/>
        <v>6</v>
      </c>
      <c r="H39" s="31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>
        <v>6</v>
      </c>
      <c r="AA39" s="44"/>
      <c r="AB39" s="36"/>
    </row>
    <row r="40" spans="1:28" s="11" customFormat="1" ht="18" customHeight="1">
      <c r="A40" s="1">
        <v>36</v>
      </c>
      <c r="B40" s="1">
        <v>65750</v>
      </c>
      <c r="C40" s="5" t="s">
        <v>421</v>
      </c>
      <c r="D40" s="1" t="s">
        <v>391</v>
      </c>
      <c r="E40" s="53" t="s">
        <v>9</v>
      </c>
      <c r="F40" s="24" t="s">
        <v>58</v>
      </c>
      <c r="G40" s="1">
        <f t="shared" si="0"/>
        <v>3</v>
      </c>
      <c r="H40" s="31"/>
      <c r="I40" s="44"/>
      <c r="J40" s="44"/>
      <c r="K40" s="44"/>
      <c r="L40" s="44">
        <v>3</v>
      </c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36"/>
    </row>
    <row r="41" spans="1:28" s="11" customFormat="1" ht="18" customHeight="1">
      <c r="A41" s="1">
        <v>36</v>
      </c>
      <c r="B41" s="1" t="s">
        <v>123</v>
      </c>
      <c r="C41" s="5" t="s">
        <v>124</v>
      </c>
      <c r="D41" s="1" t="s">
        <v>391</v>
      </c>
      <c r="E41" s="53" t="s">
        <v>9</v>
      </c>
      <c r="F41" s="24" t="s">
        <v>108</v>
      </c>
      <c r="G41" s="1">
        <f t="shared" si="0"/>
        <v>3</v>
      </c>
      <c r="H41" s="31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>
        <v>3</v>
      </c>
      <c r="Z41" s="44"/>
      <c r="AA41" s="44"/>
      <c r="AB41" s="36"/>
    </row>
    <row r="42" spans="1:28" s="11" customFormat="1" ht="18" customHeight="1">
      <c r="A42" s="1">
        <v>38</v>
      </c>
      <c r="B42" s="1">
        <v>42054</v>
      </c>
      <c r="C42" s="5" t="s">
        <v>422</v>
      </c>
      <c r="D42" s="1" t="s">
        <v>391</v>
      </c>
      <c r="E42" s="53" t="s">
        <v>9</v>
      </c>
      <c r="F42" s="24" t="s">
        <v>58</v>
      </c>
      <c r="G42" s="1">
        <f t="shared" si="0"/>
        <v>2</v>
      </c>
      <c r="H42" s="31"/>
      <c r="I42" s="44"/>
      <c r="J42" s="44"/>
      <c r="K42" s="44"/>
      <c r="L42" s="44">
        <v>2</v>
      </c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36"/>
    </row>
    <row r="43" spans="1:28" s="11" customFormat="1" ht="18" customHeight="1">
      <c r="A43" s="1">
        <v>38</v>
      </c>
      <c r="B43" s="1">
        <v>64735</v>
      </c>
      <c r="C43" s="5" t="s">
        <v>381</v>
      </c>
      <c r="D43" s="1" t="s">
        <v>391</v>
      </c>
      <c r="E43" s="53" t="s">
        <v>9</v>
      </c>
      <c r="F43" s="24" t="s">
        <v>10</v>
      </c>
      <c r="G43" s="1">
        <f t="shared" si="0"/>
        <v>2</v>
      </c>
      <c r="H43" s="31"/>
      <c r="I43" s="44"/>
      <c r="J43" s="44"/>
      <c r="K43" s="44"/>
      <c r="L43" s="44"/>
      <c r="M43" s="44"/>
      <c r="N43" s="44"/>
      <c r="O43" s="44"/>
      <c r="P43" s="44"/>
      <c r="Q43" s="44">
        <v>2</v>
      </c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36"/>
    </row>
    <row r="44" spans="1:28" s="11" customFormat="1" ht="18" customHeight="1">
      <c r="A44" s="1">
        <v>40</v>
      </c>
      <c r="B44" s="1">
        <v>49740</v>
      </c>
      <c r="C44" s="5" t="s">
        <v>40</v>
      </c>
      <c r="D44" s="1" t="s">
        <v>391</v>
      </c>
      <c r="E44" s="53" t="s">
        <v>19</v>
      </c>
      <c r="F44" s="24" t="s">
        <v>11</v>
      </c>
      <c r="G44" s="1">
        <f t="shared" si="0"/>
        <v>1</v>
      </c>
      <c r="H44" s="31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>
        <v>1</v>
      </c>
      <c r="AB44" s="36"/>
    </row>
    <row r="45" spans="1:28" ht="18" customHeight="1">
      <c r="A45" s="1"/>
      <c r="B45" s="1"/>
      <c r="C45" s="5"/>
      <c r="D45" s="24"/>
      <c r="E45" s="53"/>
      <c r="F45" s="24"/>
      <c r="G45" s="1"/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34"/>
    </row>
    <row r="46" spans="1:28" ht="6.9" customHeight="1">
      <c r="A46" s="38"/>
      <c r="B46" s="33"/>
      <c r="C46" s="39"/>
      <c r="D46" s="33"/>
      <c r="E46" s="54"/>
      <c r="F46" s="33"/>
      <c r="G46" s="41"/>
      <c r="H46" s="33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37"/>
    </row>
    <row r="47" spans="1:28" s="8" customFormat="1" ht="12.75" customHeight="1">
      <c r="A47" s="13"/>
      <c r="B47" s="14"/>
      <c r="D47" s="14"/>
      <c r="E47" s="55"/>
      <c r="F47" s="14"/>
      <c r="G47" s="14"/>
      <c r="H47" s="14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</row>
    <row r="49" spans="2:2">
      <c r="B49" s="49"/>
    </row>
    <row r="50" spans="2:2">
      <c r="B50" s="49"/>
    </row>
    <row r="51" spans="2:2">
      <c r="B51" s="49"/>
    </row>
    <row r="52" spans="2:2">
      <c r="B52" s="49"/>
    </row>
    <row r="53" spans="2:2">
      <c r="B53" s="49"/>
    </row>
    <row r="54" spans="2:2">
      <c r="B54" s="49"/>
    </row>
    <row r="55" spans="2:2">
      <c r="B55" s="49"/>
    </row>
    <row r="56" spans="2:2">
      <c r="B56" s="49"/>
    </row>
    <row r="57" spans="2:2">
      <c r="B57" s="49"/>
    </row>
    <row r="58" spans="2:2">
      <c r="B58" s="49"/>
    </row>
    <row r="59" spans="2:2">
      <c r="B59" s="49"/>
    </row>
    <row r="60" spans="2:2">
      <c r="B60" s="49"/>
    </row>
    <row r="61" spans="2:2">
      <c r="B61" s="49"/>
    </row>
  </sheetData>
  <sheetProtection algorithmName="SHA-512" hashValue="0Chmgw5WFBHgZVQ4q2hBqLv5aMeeQxN+x/weX7puqcXgmqgZvz7aWMvveovUAuulQEzMwbGjaCKZgk12+QaMLw==" saltValue="jRkYThyoOAlHPxDhK64YpQ==" spinCount="100000" sheet="1" selectLockedCells="1" selectUnlockedCells="1"/>
  <sortState xmlns:xlrd2="http://schemas.microsoft.com/office/spreadsheetml/2017/richdata2" ref="B5:AA44">
    <sortCondition descending="1" ref="G5:G44"/>
  </sortState>
  <mergeCells count="21">
    <mergeCell ref="AA1:AA2"/>
    <mergeCell ref="A2:G2"/>
    <mergeCell ref="X1:X2"/>
    <mergeCell ref="W1:W2"/>
    <mergeCell ref="V1:V2"/>
    <mergeCell ref="I1:I2"/>
    <mergeCell ref="Y1:Y2"/>
    <mergeCell ref="Z1:Z2"/>
    <mergeCell ref="A1:G1"/>
    <mergeCell ref="U1:U2"/>
    <mergeCell ref="S1:S2"/>
    <mergeCell ref="R1:R2"/>
    <mergeCell ref="Q1:Q2"/>
    <mergeCell ref="T1:T2"/>
    <mergeCell ref="P1:P2"/>
    <mergeCell ref="O1:O2"/>
    <mergeCell ref="N1:N2"/>
    <mergeCell ref="M1:M2"/>
    <mergeCell ref="L1:L2"/>
    <mergeCell ref="K1:K2"/>
    <mergeCell ref="J1:J2"/>
  </mergeCells>
  <phoneticPr fontId="18" type="noConversion"/>
  <conditionalFormatting sqref="B21">
    <cfRule type="duplicateValues" dxfId="129" priority="10783" stopIfTrue="1"/>
    <cfRule type="duplicateValues" dxfId="128" priority="10781" stopIfTrue="1"/>
    <cfRule type="expression" dxfId="127" priority="10786" stopIfTrue="1">
      <formula>AND(COUNTIF($B$1:$C$2, B21)+COUNTIF($B$4:$C$4, B21)+COUNTIF($B$9:$C$65541, B21)&gt;1,NOT(ISBLANK(B21)))</formula>
    </cfRule>
    <cfRule type="duplicateValues" dxfId="126" priority="10782" stopIfTrue="1"/>
    <cfRule type="duplicateValues" dxfId="125" priority="10785" stopIfTrue="1"/>
    <cfRule type="duplicateValues" dxfId="124" priority="10784" stopIfTrue="1"/>
  </conditionalFormatting>
  <conditionalFormatting sqref="B1:C1048576">
    <cfRule type="duplicateValues" dxfId="123" priority="16"/>
    <cfRule type="duplicateValues" dxfId="122" priority="19"/>
  </conditionalFormatting>
  <conditionalFormatting sqref="B3:C3">
    <cfRule type="duplicateValues" dxfId="121" priority="102" stopIfTrue="1"/>
  </conditionalFormatting>
  <conditionalFormatting sqref="B5:C20 C21">
    <cfRule type="duplicateValues" dxfId="120" priority="2106" stopIfTrue="1"/>
    <cfRule type="duplicateValues" dxfId="119" priority="2107" stopIfTrue="1"/>
    <cfRule type="duplicateValues" dxfId="118" priority="2108" stopIfTrue="1"/>
  </conditionalFormatting>
  <conditionalFormatting sqref="B9:C20 C21 B46:C48 B1:C2 B4:C4 B49:B65 B66:C65527">
    <cfRule type="expression" dxfId="117" priority="2114" stopIfTrue="1">
      <formula>AND(COUNTIF($B$1:$C$2, B1)+COUNTIF($B$4:$C$4, B1)+COUNTIF($B$9:$C$65527, B1)&gt;1,NOT(ISBLANK(B1)))</formula>
    </cfRule>
  </conditionalFormatting>
  <conditionalFormatting sqref="B22:C22">
    <cfRule type="expression" dxfId="116" priority="10804" stopIfTrue="1">
      <formula>AND(COUNTIF($B$1:$C$2, B22)+COUNTIF($B$4:$C$4, B22)+COUNTIF($B$9:$C$65541, B22)&gt;1,NOT(ISBLANK(B22)))</formula>
    </cfRule>
    <cfRule type="duplicateValues" dxfId="115" priority="10803" stopIfTrue="1"/>
    <cfRule type="duplicateValues" dxfId="114" priority="10802" stopIfTrue="1"/>
    <cfRule type="duplicateValues" dxfId="113" priority="10801" stopIfTrue="1"/>
    <cfRule type="duplicateValues" dxfId="112" priority="10800" stopIfTrue="1"/>
    <cfRule type="duplicateValues" dxfId="111" priority="10799" stopIfTrue="1"/>
  </conditionalFormatting>
  <conditionalFormatting sqref="B23:C44">
    <cfRule type="duplicateValues" dxfId="110" priority="10809" stopIfTrue="1"/>
    <cfRule type="expression" dxfId="109" priority="10810" stopIfTrue="1">
      <formula>AND(COUNTIF($B$1:$C$2, B23)+COUNTIF($B$4:$C$4, B23)+COUNTIF($B$9:$C$65538, B23)&gt;1,NOT(ISBLANK(B23)))</formula>
    </cfRule>
    <cfRule type="duplicateValues" dxfId="108" priority="10805" stopIfTrue="1"/>
    <cfRule type="duplicateValues" dxfId="107" priority="10806" stopIfTrue="1"/>
    <cfRule type="duplicateValues" dxfId="106" priority="10807" stopIfTrue="1"/>
    <cfRule type="duplicateValues" dxfId="105" priority="10808" stopIfTrue="1"/>
  </conditionalFormatting>
  <conditionalFormatting sqref="B45:C45">
    <cfRule type="expression" dxfId="104" priority="7596" stopIfTrue="1">
      <formula>AND(COUNTIF($B$1:$C$2, B45)+COUNTIF($B$4:$C$4, B45)+COUNTIF($B$9:$C$65545, B45)&gt;1,NOT(ISBLANK(B45)))</formula>
    </cfRule>
    <cfRule type="duplicateValues" dxfId="103" priority="7594" stopIfTrue="1"/>
    <cfRule type="duplicateValues" dxfId="102" priority="7593" stopIfTrue="1"/>
    <cfRule type="duplicateValues" dxfId="101" priority="7592" stopIfTrue="1"/>
    <cfRule type="duplicateValues" dxfId="100" priority="7591"/>
    <cfRule type="duplicateValues" dxfId="99" priority="7590"/>
    <cfRule type="duplicateValues" dxfId="98" priority="7595" stopIfTrue="1"/>
  </conditionalFormatting>
  <conditionalFormatting sqref="B46:C47 B9:C20 C21">
    <cfRule type="duplicateValues" dxfId="97" priority="2112" stopIfTrue="1"/>
  </conditionalFormatting>
  <conditionalFormatting sqref="B46:C1048576 B1:C44">
    <cfRule type="duplicateValues" dxfId="96" priority="70"/>
  </conditionalFormatting>
  <conditionalFormatting sqref="C21 B5:C20">
    <cfRule type="duplicateValues" dxfId="95" priority="2105" stopIfTrue="1"/>
  </conditionalFormatting>
  <conditionalFormatting sqref="C45">
    <cfRule type="duplicateValues" dxfId="94" priority="7618" stopIfTrue="1"/>
    <cfRule type="duplicateValues" dxfId="93" priority="7617"/>
    <cfRule type="duplicateValues" dxfId="92" priority="7621" stopIfTrue="1"/>
    <cfRule type="duplicateValues" dxfId="91" priority="7622" stopIfTrue="1"/>
    <cfRule type="expression" dxfId="90" priority="7623" stopIfTrue="1">
      <formula>AND(COUNTIF($B$1:$C$2, C45)+COUNTIF($B$4:$C$4, C45)+COUNTIF($B$9:$C$65554, C45)&gt;1,NOT(ISBLANK(C45)))</formula>
    </cfRule>
    <cfRule type="duplicateValues" dxfId="89" priority="7619" stopIfTrue="1"/>
    <cfRule type="duplicateValues" dxfId="88" priority="7620" stopIfTrue="1"/>
  </conditionalFormatting>
  <conditionalFormatting sqref="C49:C65">
    <cfRule type="expression" dxfId="87" priority="71" stopIfTrue="1">
      <formula>AND(COUNTIF($B$1:$C$2, C49)+COUNTIF($B$4:$C$4, C49)+COUNTIF($B$9:$C$65543, C49)&gt;1,NOT(ISBLANK(C49)))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39"/>
  <sheetViews>
    <sheetView zoomScale="55" zoomScaleNormal="55" workbookViewId="0">
      <selection activeCell="E25" sqref="E2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26" width="6.6640625" style="12" customWidth="1"/>
    <col min="27" max="27" width="1" style="3" customWidth="1"/>
    <col min="28" max="16384" width="9.109375" style="3"/>
  </cols>
  <sheetData>
    <row r="1" spans="1:27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433</v>
      </c>
      <c r="K1" s="63" t="s">
        <v>430</v>
      </c>
      <c r="L1" s="63" t="s">
        <v>416</v>
      </c>
      <c r="M1" s="63" t="s">
        <v>409</v>
      </c>
      <c r="N1" s="63" t="s">
        <v>400</v>
      </c>
      <c r="O1" s="63" t="s">
        <v>400</v>
      </c>
      <c r="P1" s="63" t="s">
        <v>375</v>
      </c>
      <c r="Q1" s="63" t="s">
        <v>365</v>
      </c>
      <c r="R1" s="63" t="s">
        <v>317</v>
      </c>
      <c r="S1" s="63" t="s">
        <v>293</v>
      </c>
      <c r="T1" s="63" t="s">
        <v>234</v>
      </c>
      <c r="U1" s="63" t="s">
        <v>232</v>
      </c>
      <c r="V1" s="63" t="s">
        <v>173</v>
      </c>
      <c r="W1" s="63" t="s">
        <v>141</v>
      </c>
      <c r="X1" s="63" t="s">
        <v>105</v>
      </c>
      <c r="Y1" s="63" t="s">
        <v>59</v>
      </c>
      <c r="Z1" s="63" t="s">
        <v>7</v>
      </c>
      <c r="AA1" s="27"/>
    </row>
    <row r="2" spans="1:27" s="4" customFormat="1" ht="99" customHeight="1">
      <c r="A2" s="57" t="s">
        <v>459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45814</v>
      </c>
      <c r="L3" s="19">
        <v>45802</v>
      </c>
      <c r="M3" s="19">
        <v>45801</v>
      </c>
      <c r="N3" s="19">
        <v>45794</v>
      </c>
      <c r="O3" s="19">
        <v>45793</v>
      </c>
      <c r="P3" s="19">
        <v>45746</v>
      </c>
      <c r="Q3" s="19">
        <v>45744</v>
      </c>
      <c r="R3" s="19">
        <v>45744</v>
      </c>
      <c r="S3" s="19">
        <v>45739</v>
      </c>
      <c r="T3" s="19">
        <v>45732</v>
      </c>
      <c r="U3" s="19">
        <v>45730</v>
      </c>
      <c r="V3" s="19">
        <v>45724</v>
      </c>
      <c r="W3" s="19">
        <v>45723</v>
      </c>
      <c r="X3" s="19">
        <v>45711</v>
      </c>
      <c r="Y3" s="19">
        <v>45710</v>
      </c>
      <c r="Z3" s="19">
        <v>45704</v>
      </c>
      <c r="AA3" s="34"/>
    </row>
    <row r="4" spans="1:27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>
        <v>1</v>
      </c>
      <c r="K4" s="21">
        <v>3</v>
      </c>
      <c r="L4" s="21">
        <v>2</v>
      </c>
      <c r="M4" s="21">
        <v>3</v>
      </c>
      <c r="N4" s="21">
        <v>1</v>
      </c>
      <c r="O4" s="21">
        <v>3</v>
      </c>
      <c r="P4" s="21" t="s">
        <v>8</v>
      </c>
      <c r="Q4" s="21" t="s">
        <v>322</v>
      </c>
      <c r="R4" s="21">
        <v>3</v>
      </c>
      <c r="S4" s="21">
        <v>2</v>
      </c>
      <c r="T4" s="21">
        <v>2</v>
      </c>
      <c r="U4" s="21">
        <v>3</v>
      </c>
      <c r="V4" s="21">
        <v>2</v>
      </c>
      <c r="W4" s="21">
        <v>3</v>
      </c>
      <c r="X4" s="21" t="s">
        <v>8</v>
      </c>
      <c r="Y4" s="21" t="s">
        <v>60</v>
      </c>
      <c r="Z4" s="21" t="s">
        <v>8</v>
      </c>
      <c r="AA4" s="35"/>
    </row>
    <row r="5" spans="1:27" s="11" customFormat="1" ht="18" customHeight="1">
      <c r="A5" s="1">
        <v>1</v>
      </c>
      <c r="B5" s="1">
        <v>20300</v>
      </c>
      <c r="C5" s="5" t="s">
        <v>142</v>
      </c>
      <c r="D5" s="1" t="s">
        <v>393</v>
      </c>
      <c r="E5" s="6" t="s">
        <v>80</v>
      </c>
      <c r="F5" s="1" t="s">
        <v>58</v>
      </c>
      <c r="G5" s="1">
        <f t="shared" ref="G5:G27" si="0">SUM(I5:Z5)</f>
        <v>1805</v>
      </c>
      <c r="H5" s="31"/>
      <c r="I5" s="7"/>
      <c r="J5" s="7">
        <v>220</v>
      </c>
      <c r="K5" s="7">
        <v>120</v>
      </c>
      <c r="L5" s="7">
        <v>160</v>
      </c>
      <c r="M5" s="7">
        <v>120</v>
      </c>
      <c r="N5" s="7">
        <v>210</v>
      </c>
      <c r="O5" s="7"/>
      <c r="P5" s="7"/>
      <c r="Q5" s="7">
        <v>215</v>
      </c>
      <c r="R5" s="7">
        <v>120</v>
      </c>
      <c r="S5" s="7">
        <f>160/2</f>
        <v>80</v>
      </c>
      <c r="T5" s="7">
        <v>160</v>
      </c>
      <c r="U5" s="7">
        <v>120</v>
      </c>
      <c r="V5" s="7">
        <v>160</v>
      </c>
      <c r="W5" s="7">
        <v>120</v>
      </c>
      <c r="X5" s="7"/>
      <c r="Y5" s="7"/>
      <c r="Z5" s="7"/>
      <c r="AA5" s="32"/>
    </row>
    <row r="6" spans="1:27" s="11" customFormat="1" ht="18" customHeight="1">
      <c r="A6" s="1">
        <v>2</v>
      </c>
      <c r="B6" s="1">
        <v>10344</v>
      </c>
      <c r="C6" s="5" t="s">
        <v>145</v>
      </c>
      <c r="D6" s="1" t="s">
        <v>393</v>
      </c>
      <c r="E6" s="6" t="s">
        <v>9</v>
      </c>
      <c r="F6" s="1" t="s">
        <v>58</v>
      </c>
      <c r="G6" s="1">
        <f t="shared" si="0"/>
        <v>1550</v>
      </c>
      <c r="H6" s="31"/>
      <c r="I6" s="7"/>
      <c r="J6" s="7">
        <v>210</v>
      </c>
      <c r="K6" s="7">
        <v>110</v>
      </c>
      <c r="L6" s="7">
        <v>140</v>
      </c>
      <c r="M6" s="7">
        <v>100</v>
      </c>
      <c r="N6" s="7">
        <v>200</v>
      </c>
      <c r="O6" s="7">
        <v>100</v>
      </c>
      <c r="P6" s="7"/>
      <c r="Q6" s="7">
        <v>200</v>
      </c>
      <c r="R6" s="7">
        <v>100</v>
      </c>
      <c r="S6" s="7"/>
      <c r="T6" s="7">
        <v>150</v>
      </c>
      <c r="U6" s="7"/>
      <c r="V6" s="7">
        <v>140</v>
      </c>
      <c r="W6" s="7">
        <v>100</v>
      </c>
      <c r="X6" s="7"/>
      <c r="Y6" s="7"/>
      <c r="Z6" s="7"/>
      <c r="AA6" s="32"/>
    </row>
    <row r="7" spans="1:27" s="11" customFormat="1" ht="18" customHeight="1">
      <c r="A7" s="1">
        <v>3</v>
      </c>
      <c r="B7" s="1">
        <v>10915</v>
      </c>
      <c r="C7" s="5" t="s">
        <v>143</v>
      </c>
      <c r="D7" s="1" t="s">
        <v>393</v>
      </c>
      <c r="E7" s="6" t="s">
        <v>9</v>
      </c>
      <c r="F7" s="1" t="s">
        <v>144</v>
      </c>
      <c r="G7" s="1">
        <f t="shared" si="0"/>
        <v>1470</v>
      </c>
      <c r="H7" s="31"/>
      <c r="I7" s="7"/>
      <c r="J7" s="7">
        <v>190</v>
      </c>
      <c r="K7" s="7">
        <v>100</v>
      </c>
      <c r="L7" s="7">
        <v>150</v>
      </c>
      <c r="M7" s="7">
        <v>110</v>
      </c>
      <c r="N7" s="7">
        <v>220</v>
      </c>
      <c r="O7" s="7">
        <v>120</v>
      </c>
      <c r="P7" s="7"/>
      <c r="Q7" s="7">
        <v>230</v>
      </c>
      <c r="R7" s="7">
        <v>90</v>
      </c>
      <c r="S7" s="7"/>
      <c r="T7" s="7"/>
      <c r="U7" s="7"/>
      <c r="V7" s="7">
        <v>150</v>
      </c>
      <c r="W7" s="7">
        <v>110</v>
      </c>
      <c r="X7" s="7"/>
      <c r="Y7" s="7"/>
      <c r="Z7" s="7"/>
      <c r="AA7" s="36"/>
    </row>
    <row r="8" spans="1:27" s="11" customFormat="1" ht="18" customHeight="1">
      <c r="A8" s="1">
        <v>4</v>
      </c>
      <c r="B8" s="1">
        <v>23158</v>
      </c>
      <c r="C8" s="5" t="s">
        <v>146</v>
      </c>
      <c r="D8" s="1" t="s">
        <v>393</v>
      </c>
      <c r="E8" s="6" t="s">
        <v>9</v>
      </c>
      <c r="F8" s="1" t="s">
        <v>45</v>
      </c>
      <c r="G8" s="1">
        <f t="shared" si="0"/>
        <v>1410</v>
      </c>
      <c r="H8" s="31"/>
      <c r="I8" s="7"/>
      <c r="J8" s="7">
        <v>180</v>
      </c>
      <c r="K8" s="7">
        <v>80</v>
      </c>
      <c r="L8" s="7">
        <v>130</v>
      </c>
      <c r="M8" s="7">
        <v>85</v>
      </c>
      <c r="N8" s="7">
        <v>180</v>
      </c>
      <c r="O8" s="7">
        <v>85</v>
      </c>
      <c r="P8" s="7"/>
      <c r="Q8" s="7">
        <v>170</v>
      </c>
      <c r="R8" s="7"/>
      <c r="S8" s="7">
        <f>150/2</f>
        <v>75</v>
      </c>
      <c r="T8" s="7">
        <v>140</v>
      </c>
      <c r="U8" s="7">
        <v>100</v>
      </c>
      <c r="V8" s="7">
        <v>90</v>
      </c>
      <c r="W8" s="7">
        <v>95</v>
      </c>
      <c r="X8" s="7"/>
      <c r="Y8" s="7"/>
      <c r="Z8" s="7"/>
      <c r="AA8" s="32"/>
    </row>
    <row r="9" spans="1:27" s="11" customFormat="1" ht="18" customHeight="1">
      <c r="A9" s="1">
        <v>5</v>
      </c>
      <c r="B9" s="1">
        <v>27747</v>
      </c>
      <c r="C9" s="5" t="s">
        <v>147</v>
      </c>
      <c r="D9" s="1" t="s">
        <v>393</v>
      </c>
      <c r="E9" s="6" t="s">
        <v>148</v>
      </c>
      <c r="F9" s="1" t="s">
        <v>149</v>
      </c>
      <c r="G9" s="1">
        <f t="shared" si="0"/>
        <v>1265</v>
      </c>
      <c r="H9" s="31"/>
      <c r="I9" s="7"/>
      <c r="J9" s="7">
        <v>140</v>
      </c>
      <c r="K9" s="7">
        <v>95</v>
      </c>
      <c r="L9" s="7">
        <v>120</v>
      </c>
      <c r="M9" s="7">
        <v>80</v>
      </c>
      <c r="N9" s="7">
        <v>190</v>
      </c>
      <c r="O9" s="7">
        <v>90</v>
      </c>
      <c r="P9" s="7"/>
      <c r="Q9" s="7">
        <v>180</v>
      </c>
      <c r="R9" s="7">
        <v>80</v>
      </c>
      <c r="S9" s="7"/>
      <c r="T9" s="7">
        <v>80</v>
      </c>
      <c r="U9" s="7"/>
      <c r="V9" s="7">
        <v>120</v>
      </c>
      <c r="W9" s="7">
        <v>90</v>
      </c>
      <c r="X9" s="7"/>
      <c r="Y9" s="7"/>
      <c r="Z9" s="7"/>
      <c r="AA9" s="36"/>
    </row>
    <row r="10" spans="1:27" s="11" customFormat="1" ht="18" customHeight="1">
      <c r="A10" s="1">
        <v>6</v>
      </c>
      <c r="B10" s="1">
        <v>36903</v>
      </c>
      <c r="C10" s="5" t="s">
        <v>151</v>
      </c>
      <c r="D10" s="1" t="s">
        <v>393</v>
      </c>
      <c r="E10" s="6" t="s">
        <v>148</v>
      </c>
      <c r="F10" s="1" t="s">
        <v>149</v>
      </c>
      <c r="G10" s="1">
        <f t="shared" si="0"/>
        <v>1045</v>
      </c>
      <c r="H10" s="31"/>
      <c r="I10" s="7"/>
      <c r="J10" s="7">
        <v>120</v>
      </c>
      <c r="K10" s="7">
        <v>85</v>
      </c>
      <c r="L10" s="7"/>
      <c r="M10" s="7"/>
      <c r="N10" s="7">
        <v>140</v>
      </c>
      <c r="O10" s="7">
        <v>110</v>
      </c>
      <c r="P10" s="7"/>
      <c r="Q10" s="7">
        <v>150</v>
      </c>
      <c r="R10" s="7">
        <v>75</v>
      </c>
      <c r="S10" s="7"/>
      <c r="T10" s="7">
        <v>120</v>
      </c>
      <c r="U10" s="7">
        <v>90</v>
      </c>
      <c r="V10" s="7">
        <v>75</v>
      </c>
      <c r="W10" s="7">
        <v>80</v>
      </c>
      <c r="X10" s="7"/>
      <c r="Y10" s="7"/>
      <c r="Z10" s="7"/>
      <c r="AA10" s="36"/>
    </row>
    <row r="11" spans="1:27" s="11" customFormat="1" ht="18" customHeight="1">
      <c r="A11" s="1">
        <v>7</v>
      </c>
      <c r="B11" s="24">
        <v>12817</v>
      </c>
      <c r="C11" s="25" t="s">
        <v>150</v>
      </c>
      <c r="D11" s="1" t="s">
        <v>393</v>
      </c>
      <c r="E11" s="26" t="s">
        <v>9</v>
      </c>
      <c r="F11" s="24" t="s">
        <v>149</v>
      </c>
      <c r="G11" s="1">
        <f t="shared" si="0"/>
        <v>595</v>
      </c>
      <c r="H11" s="31"/>
      <c r="I11" s="44"/>
      <c r="J11" s="44"/>
      <c r="K11" s="44"/>
      <c r="L11" s="44">
        <v>90</v>
      </c>
      <c r="M11" s="44"/>
      <c r="N11" s="44">
        <v>120</v>
      </c>
      <c r="O11" s="44">
        <v>75</v>
      </c>
      <c r="P11" s="44"/>
      <c r="Q11" s="44"/>
      <c r="R11" s="44"/>
      <c r="S11" s="44"/>
      <c r="T11" s="44">
        <v>60</v>
      </c>
      <c r="U11" s="44">
        <v>85</v>
      </c>
      <c r="V11" s="44">
        <v>80</v>
      </c>
      <c r="W11" s="44">
        <v>85</v>
      </c>
      <c r="X11" s="44"/>
      <c r="Y11" s="44"/>
      <c r="Z11" s="44"/>
      <c r="AA11" s="36"/>
    </row>
    <row r="12" spans="1:27" s="11" customFormat="1" ht="18.600000000000001" customHeight="1">
      <c r="A12" s="1">
        <v>8</v>
      </c>
      <c r="B12" s="1">
        <v>20157</v>
      </c>
      <c r="C12" s="5" t="s">
        <v>175</v>
      </c>
      <c r="D12" s="1" t="s">
        <v>393</v>
      </c>
      <c r="E12" s="6" t="s">
        <v>72</v>
      </c>
      <c r="F12" s="1" t="s">
        <v>73</v>
      </c>
      <c r="G12" s="1">
        <f t="shared" si="0"/>
        <v>495</v>
      </c>
      <c r="H12" s="31"/>
      <c r="I12" s="7"/>
      <c r="J12" s="7">
        <v>100</v>
      </c>
      <c r="K12" s="7"/>
      <c r="L12" s="7">
        <v>75</v>
      </c>
      <c r="M12" s="7"/>
      <c r="N12" s="7">
        <v>90</v>
      </c>
      <c r="O12" s="7"/>
      <c r="P12" s="7"/>
      <c r="Q12" s="7">
        <v>120</v>
      </c>
      <c r="R12" s="7"/>
      <c r="S12" s="7"/>
      <c r="T12" s="7">
        <v>70</v>
      </c>
      <c r="U12" s="7"/>
      <c r="V12" s="7">
        <v>40</v>
      </c>
      <c r="W12" s="7"/>
      <c r="X12" s="7"/>
      <c r="Y12" s="7"/>
      <c r="Z12" s="7"/>
      <c r="AA12" s="36"/>
    </row>
    <row r="13" spans="1:27" s="11" customFormat="1" ht="18" customHeight="1">
      <c r="A13" s="1">
        <v>9</v>
      </c>
      <c r="B13" s="1">
        <v>10759</v>
      </c>
      <c r="C13" s="5" t="s">
        <v>153</v>
      </c>
      <c r="D13" s="1" t="s">
        <v>393</v>
      </c>
      <c r="E13" s="6" t="s">
        <v>9</v>
      </c>
      <c r="F13" s="1" t="s">
        <v>149</v>
      </c>
      <c r="G13" s="1">
        <f t="shared" si="0"/>
        <v>480</v>
      </c>
      <c r="H13" s="31"/>
      <c r="I13" s="7"/>
      <c r="J13" s="7">
        <v>150</v>
      </c>
      <c r="K13" s="7"/>
      <c r="L13" s="7"/>
      <c r="M13" s="7"/>
      <c r="N13" s="7"/>
      <c r="O13" s="7"/>
      <c r="P13" s="7"/>
      <c r="Q13" s="7">
        <v>160</v>
      </c>
      <c r="R13" s="7"/>
      <c r="S13" s="7"/>
      <c r="T13" s="7"/>
      <c r="U13" s="7"/>
      <c r="V13" s="7">
        <v>100</v>
      </c>
      <c r="W13" s="7">
        <v>70</v>
      </c>
      <c r="X13" s="7"/>
      <c r="Y13" s="7"/>
      <c r="Z13" s="7"/>
      <c r="AA13" s="36"/>
    </row>
    <row r="14" spans="1:27" s="11" customFormat="1" ht="18" customHeight="1">
      <c r="A14" s="1">
        <v>10</v>
      </c>
      <c r="B14" s="1">
        <v>29750</v>
      </c>
      <c r="C14" s="5" t="s">
        <v>156</v>
      </c>
      <c r="D14" s="1" t="s">
        <v>393</v>
      </c>
      <c r="E14" s="6" t="s">
        <v>148</v>
      </c>
      <c r="F14" s="1" t="s">
        <v>149</v>
      </c>
      <c r="G14" s="1">
        <f t="shared" si="0"/>
        <v>445</v>
      </c>
      <c r="H14" s="31"/>
      <c r="I14" s="7"/>
      <c r="J14" s="7"/>
      <c r="K14" s="7"/>
      <c r="L14" s="7"/>
      <c r="M14" s="7"/>
      <c r="N14" s="7">
        <v>100</v>
      </c>
      <c r="O14" s="7">
        <v>70</v>
      </c>
      <c r="P14" s="7"/>
      <c r="Q14" s="7"/>
      <c r="R14" s="7"/>
      <c r="S14" s="7"/>
      <c r="T14" s="7">
        <v>75</v>
      </c>
      <c r="U14" s="7">
        <v>75</v>
      </c>
      <c r="V14" s="7">
        <v>70</v>
      </c>
      <c r="W14" s="7">
        <v>55</v>
      </c>
      <c r="X14" s="7"/>
      <c r="Y14" s="7"/>
      <c r="Z14" s="7"/>
      <c r="AA14" s="36"/>
    </row>
    <row r="15" spans="1:27" s="11" customFormat="1" ht="18" customHeight="1">
      <c r="A15" s="1">
        <v>11</v>
      </c>
      <c r="B15" s="1" t="s">
        <v>320</v>
      </c>
      <c r="C15" s="5" t="s">
        <v>321</v>
      </c>
      <c r="D15" s="1" t="s">
        <v>393</v>
      </c>
      <c r="E15" s="6" t="s">
        <v>9</v>
      </c>
      <c r="F15" s="1" t="s">
        <v>149</v>
      </c>
      <c r="G15" s="1">
        <f t="shared" si="0"/>
        <v>265</v>
      </c>
      <c r="H15" s="31"/>
      <c r="I15" s="7"/>
      <c r="J15" s="7">
        <v>90</v>
      </c>
      <c r="K15" s="7">
        <v>70</v>
      </c>
      <c r="L15" s="7"/>
      <c r="M15" s="7"/>
      <c r="N15" s="7"/>
      <c r="O15" s="7"/>
      <c r="P15" s="7"/>
      <c r="Q15" s="7">
        <v>90</v>
      </c>
      <c r="R15" s="7">
        <v>15</v>
      </c>
      <c r="S15" s="7"/>
      <c r="T15" s="7"/>
      <c r="U15" s="7"/>
      <c r="V15" s="7"/>
      <c r="W15" s="7"/>
      <c r="X15" s="7"/>
      <c r="Y15" s="7"/>
      <c r="Z15" s="7"/>
      <c r="AA15" s="36"/>
    </row>
    <row r="16" spans="1:27" s="11" customFormat="1" ht="18" customHeight="1">
      <c r="A16" s="1">
        <v>12</v>
      </c>
      <c r="B16" s="1">
        <v>34447</v>
      </c>
      <c r="C16" s="5" t="s">
        <v>79</v>
      </c>
      <c r="D16" s="1" t="s">
        <v>393</v>
      </c>
      <c r="E16" s="6" t="s">
        <v>80</v>
      </c>
      <c r="F16" s="1" t="s">
        <v>58</v>
      </c>
      <c r="G16" s="1">
        <f t="shared" si="0"/>
        <v>220</v>
      </c>
      <c r="H16" s="31"/>
      <c r="I16" s="7"/>
      <c r="J16" s="7"/>
      <c r="K16" s="7"/>
      <c r="L16" s="7"/>
      <c r="M16" s="7"/>
      <c r="N16" s="7"/>
      <c r="O16" s="7"/>
      <c r="P16" s="7"/>
      <c r="Q16" s="7">
        <v>140</v>
      </c>
      <c r="R16" s="7">
        <v>55</v>
      </c>
      <c r="S16" s="7"/>
      <c r="T16" s="7"/>
      <c r="U16" s="7"/>
      <c r="V16" s="7"/>
      <c r="W16" s="7"/>
      <c r="X16" s="7"/>
      <c r="Y16" s="7">
        <v>25</v>
      </c>
      <c r="Z16" s="7"/>
      <c r="AA16" s="36"/>
    </row>
    <row r="17" spans="1:27" s="11" customFormat="1" ht="18" customHeight="1">
      <c r="A17" s="1">
        <v>13</v>
      </c>
      <c r="B17" s="1" t="s">
        <v>366</v>
      </c>
      <c r="C17" s="5" t="s">
        <v>367</v>
      </c>
      <c r="D17" s="1" t="s">
        <v>393</v>
      </c>
      <c r="E17" s="6" t="s">
        <v>9</v>
      </c>
      <c r="F17" s="1" t="s">
        <v>339</v>
      </c>
      <c r="G17" s="1">
        <f t="shared" si="0"/>
        <v>100</v>
      </c>
      <c r="H17" s="31"/>
      <c r="I17" s="7"/>
      <c r="J17" s="7"/>
      <c r="K17" s="7"/>
      <c r="L17" s="7"/>
      <c r="M17" s="7"/>
      <c r="N17" s="7"/>
      <c r="O17" s="7"/>
      <c r="P17" s="7"/>
      <c r="Q17" s="7">
        <v>100</v>
      </c>
      <c r="R17" s="7"/>
      <c r="S17" s="7"/>
      <c r="T17" s="7"/>
      <c r="U17" s="7"/>
      <c r="V17" s="7"/>
      <c r="W17" s="7"/>
      <c r="X17" s="7"/>
      <c r="Y17" s="7"/>
      <c r="Z17" s="7"/>
      <c r="AA17" s="36"/>
    </row>
    <row r="18" spans="1:27" s="11" customFormat="1" ht="18" customHeight="1">
      <c r="A18" s="1">
        <v>14</v>
      </c>
      <c r="B18" s="1">
        <v>62782</v>
      </c>
      <c r="C18" s="5" t="s">
        <v>302</v>
      </c>
      <c r="D18" s="1" t="s">
        <v>393</v>
      </c>
      <c r="E18" s="6" t="s">
        <v>9</v>
      </c>
      <c r="F18" s="1" t="s">
        <v>188</v>
      </c>
      <c r="G18" s="1">
        <f t="shared" si="0"/>
        <v>65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f>130/2</f>
        <v>65</v>
      </c>
      <c r="T18" s="7"/>
      <c r="U18" s="7"/>
      <c r="V18" s="7"/>
      <c r="W18" s="7"/>
      <c r="X18" s="7"/>
      <c r="Y18" s="7"/>
      <c r="Z18" s="7"/>
      <c r="AA18" s="36"/>
    </row>
    <row r="19" spans="1:27" s="11" customFormat="1" ht="18" customHeight="1">
      <c r="A19" s="1">
        <v>15</v>
      </c>
      <c r="B19" s="1" t="s">
        <v>21</v>
      </c>
      <c r="C19" s="5" t="s">
        <v>22</v>
      </c>
      <c r="D19" s="1" t="s">
        <v>393</v>
      </c>
      <c r="E19" s="6" t="s">
        <v>14</v>
      </c>
      <c r="F19" s="1" t="s">
        <v>10</v>
      </c>
      <c r="G19" s="1">
        <f t="shared" si="0"/>
        <v>50</v>
      </c>
      <c r="H19" s="31"/>
      <c r="I19" s="7"/>
      <c r="J19" s="7"/>
      <c r="K19" s="7"/>
      <c r="L19" s="7"/>
      <c r="M19" s="7"/>
      <c r="N19" s="7"/>
      <c r="O19" s="7"/>
      <c r="P19" s="7">
        <v>25</v>
      </c>
      <c r="Q19" s="7"/>
      <c r="R19" s="7"/>
      <c r="S19" s="7"/>
      <c r="T19" s="7"/>
      <c r="U19" s="7"/>
      <c r="V19" s="7"/>
      <c r="W19" s="7"/>
      <c r="X19" s="7"/>
      <c r="Y19" s="7"/>
      <c r="Z19" s="7">
        <v>25</v>
      </c>
      <c r="AA19" s="36"/>
    </row>
    <row r="20" spans="1:27" s="11" customFormat="1" ht="18" customHeight="1">
      <c r="A20" s="1">
        <v>16</v>
      </c>
      <c r="B20" s="1" t="s">
        <v>23</v>
      </c>
      <c r="C20" s="5" t="s">
        <v>24</v>
      </c>
      <c r="D20" s="1" t="s">
        <v>393</v>
      </c>
      <c r="E20" s="6" t="s">
        <v>9</v>
      </c>
      <c r="F20" s="1" t="s">
        <v>10</v>
      </c>
      <c r="G20" s="1">
        <f t="shared" si="0"/>
        <v>40</v>
      </c>
      <c r="H20" s="31"/>
      <c r="I20" s="7"/>
      <c r="J20" s="7"/>
      <c r="K20" s="7"/>
      <c r="L20" s="7"/>
      <c r="M20" s="7"/>
      <c r="N20" s="7"/>
      <c r="O20" s="7"/>
      <c r="P20" s="7">
        <v>20</v>
      </c>
      <c r="Q20" s="7"/>
      <c r="R20" s="7"/>
      <c r="S20" s="7"/>
      <c r="T20" s="7"/>
      <c r="U20" s="7"/>
      <c r="V20" s="7"/>
      <c r="W20" s="7"/>
      <c r="X20" s="7"/>
      <c r="Y20" s="7"/>
      <c r="Z20" s="7">
        <v>20</v>
      </c>
      <c r="AA20" s="36"/>
    </row>
    <row r="21" spans="1:27" s="11" customFormat="1" ht="18" customHeight="1">
      <c r="A21" s="1">
        <v>17</v>
      </c>
      <c r="B21" s="1">
        <v>27862</v>
      </c>
      <c r="C21" s="5" t="s">
        <v>176</v>
      </c>
      <c r="D21" s="1" t="s">
        <v>393</v>
      </c>
      <c r="E21" s="6" t="s">
        <v>9</v>
      </c>
      <c r="F21" s="1" t="s">
        <v>149</v>
      </c>
      <c r="G21" s="1">
        <f t="shared" si="0"/>
        <v>30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>
        <v>30</v>
      </c>
      <c r="W21" s="7"/>
      <c r="X21" s="7"/>
      <c r="Y21" s="7"/>
      <c r="Z21" s="7"/>
      <c r="AA21" s="36"/>
    </row>
    <row r="22" spans="1:27" s="11" customFormat="1" ht="18" customHeight="1">
      <c r="A22" s="1">
        <v>18</v>
      </c>
      <c r="B22" s="1" t="s">
        <v>25</v>
      </c>
      <c r="C22" s="5" t="s">
        <v>26</v>
      </c>
      <c r="D22" s="1" t="s">
        <v>393</v>
      </c>
      <c r="E22" s="6" t="s">
        <v>9</v>
      </c>
      <c r="F22" s="1" t="s">
        <v>10</v>
      </c>
      <c r="G22" s="1">
        <f t="shared" si="0"/>
        <v>20</v>
      </c>
      <c r="H22" s="31"/>
      <c r="I22" s="7"/>
      <c r="J22" s="7"/>
      <c r="K22" s="7"/>
      <c r="L22" s="7"/>
      <c r="M22" s="7"/>
      <c r="N22" s="7"/>
      <c r="O22" s="7"/>
      <c r="P22" s="7">
        <v>10</v>
      </c>
      <c r="Q22" s="7"/>
      <c r="R22" s="7"/>
      <c r="S22" s="7"/>
      <c r="T22" s="7"/>
      <c r="U22" s="7"/>
      <c r="V22" s="7"/>
      <c r="W22" s="7"/>
      <c r="X22" s="7"/>
      <c r="Y22" s="7"/>
      <c r="Z22" s="7">
        <v>10</v>
      </c>
      <c r="AA22" s="36"/>
    </row>
    <row r="23" spans="1:27" s="11" customFormat="1" ht="18" customHeight="1">
      <c r="A23" s="1">
        <v>19</v>
      </c>
      <c r="B23" s="1">
        <v>64066</v>
      </c>
      <c r="C23" s="5" t="s">
        <v>81</v>
      </c>
      <c r="D23" s="1" t="s">
        <v>393</v>
      </c>
      <c r="E23" s="6" t="s">
        <v>9</v>
      </c>
      <c r="F23" s="1" t="s">
        <v>58</v>
      </c>
      <c r="G23" s="1">
        <f t="shared" si="0"/>
        <v>17.5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f>35/2</f>
        <v>17.5</v>
      </c>
      <c r="Z23" s="7"/>
      <c r="AA23" s="36"/>
    </row>
    <row r="24" spans="1:27" s="11" customFormat="1" ht="18" customHeight="1">
      <c r="A24" s="1">
        <v>20</v>
      </c>
      <c r="B24" s="1">
        <v>57642</v>
      </c>
      <c r="C24" s="5" t="s">
        <v>382</v>
      </c>
      <c r="D24" s="1" t="s">
        <v>393</v>
      </c>
      <c r="E24" s="6" t="s">
        <v>9</v>
      </c>
      <c r="F24" s="1" t="s">
        <v>10</v>
      </c>
      <c r="G24" s="1">
        <f t="shared" si="0"/>
        <v>15</v>
      </c>
      <c r="H24" s="31"/>
      <c r="I24" s="7"/>
      <c r="J24" s="7"/>
      <c r="K24" s="7"/>
      <c r="L24" s="7"/>
      <c r="M24" s="7"/>
      <c r="N24" s="7"/>
      <c r="O24" s="7"/>
      <c r="P24" s="7">
        <v>15</v>
      </c>
      <c r="Q24" s="7"/>
      <c r="R24" s="7"/>
      <c r="S24" s="7"/>
      <c r="T24" s="7"/>
      <c r="U24" s="7"/>
      <c r="V24" s="7"/>
      <c r="W24" s="7"/>
      <c r="X24" s="7"/>
      <c r="Y24" s="7"/>
      <c r="Z24" s="7"/>
      <c r="AA24" s="36"/>
    </row>
    <row r="25" spans="1:27" s="11" customFormat="1" ht="18" customHeight="1">
      <c r="A25" s="1">
        <v>21</v>
      </c>
      <c r="B25" s="1" t="s">
        <v>31</v>
      </c>
      <c r="C25" s="5" t="s">
        <v>32</v>
      </c>
      <c r="D25" s="1" t="s">
        <v>393</v>
      </c>
      <c r="E25" s="6" t="s">
        <v>14</v>
      </c>
      <c r="F25" s="1" t="s">
        <v>10</v>
      </c>
      <c r="G25" s="1">
        <f t="shared" si="0"/>
        <v>14</v>
      </c>
      <c r="H25" s="31"/>
      <c r="I25" s="7"/>
      <c r="J25" s="7"/>
      <c r="K25" s="7"/>
      <c r="L25" s="7"/>
      <c r="M25" s="7"/>
      <c r="N25" s="7"/>
      <c r="O25" s="7"/>
      <c r="P25" s="7">
        <v>8</v>
      </c>
      <c r="Q25" s="7"/>
      <c r="R25" s="7"/>
      <c r="S25" s="7"/>
      <c r="T25" s="7"/>
      <c r="U25" s="7"/>
      <c r="V25" s="7"/>
      <c r="W25" s="7"/>
      <c r="X25" s="7"/>
      <c r="Y25" s="7"/>
      <c r="Z25" s="7">
        <v>6</v>
      </c>
      <c r="AA25" s="36"/>
    </row>
    <row r="26" spans="1:27" s="11" customFormat="1" ht="18" customHeight="1">
      <c r="A26" s="1">
        <v>22</v>
      </c>
      <c r="B26" s="1">
        <v>52200</v>
      </c>
      <c r="C26" s="5" t="s">
        <v>138</v>
      </c>
      <c r="D26" s="1" t="s">
        <v>393</v>
      </c>
      <c r="E26" s="6" t="s">
        <v>9</v>
      </c>
      <c r="F26" s="1" t="s">
        <v>108</v>
      </c>
      <c r="G26" s="1">
        <f t="shared" si="0"/>
        <v>12.5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f>25/2</f>
        <v>12.5</v>
      </c>
      <c r="Y26" s="7"/>
      <c r="Z26" s="7"/>
      <c r="AA26" s="36"/>
    </row>
    <row r="27" spans="1:27" s="11" customFormat="1" ht="18" customHeight="1">
      <c r="A27" s="1">
        <v>23</v>
      </c>
      <c r="B27" s="1" t="s">
        <v>27</v>
      </c>
      <c r="C27" s="5" t="s">
        <v>28</v>
      </c>
      <c r="D27" s="1" t="s">
        <v>393</v>
      </c>
      <c r="E27" s="6" t="s">
        <v>29</v>
      </c>
      <c r="F27" s="1" t="s">
        <v>30</v>
      </c>
      <c r="G27" s="1">
        <f t="shared" si="0"/>
        <v>8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>
        <v>8</v>
      </c>
      <c r="AA27" s="36"/>
    </row>
    <row r="28" spans="1:27" ht="18" customHeight="1">
      <c r="A28" s="1"/>
      <c r="B28" s="1"/>
      <c r="C28" s="5"/>
      <c r="D28" s="1"/>
      <c r="E28" s="6"/>
      <c r="F28" s="1"/>
      <c r="G28" s="1"/>
      <c r="H28" s="28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34"/>
    </row>
    <row r="29" spans="1:27" ht="6.9" customHeight="1">
      <c r="A29" s="38"/>
      <c r="B29" s="33"/>
      <c r="C29" s="39"/>
      <c r="D29" s="33"/>
      <c r="E29" s="40"/>
      <c r="F29" s="33"/>
      <c r="G29" s="41"/>
      <c r="H29" s="33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37"/>
    </row>
    <row r="30" spans="1:27" s="8" customFormat="1" ht="12.75" customHeight="1">
      <c r="A30" s="13"/>
      <c r="B30" s="14"/>
      <c r="D30" s="14"/>
      <c r="E30" s="15"/>
      <c r="F30" s="14"/>
      <c r="G30" s="14"/>
      <c r="H30" s="14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7">
      <c r="B31" s="3"/>
      <c r="C31" s="2"/>
      <c r="D31" s="10"/>
      <c r="E31" s="2"/>
      <c r="H31" s="12"/>
    </row>
    <row r="32" spans="1:27">
      <c r="B32" s="3"/>
      <c r="C32" s="2"/>
      <c r="D32" s="10"/>
      <c r="E32" s="2"/>
      <c r="H32" s="12"/>
    </row>
    <row r="33" spans="2:8">
      <c r="B33" s="45"/>
      <c r="C33" s="2"/>
      <c r="D33" s="10"/>
      <c r="E33" s="2"/>
      <c r="H33" s="12"/>
    </row>
    <row r="34" spans="2:8">
      <c r="B34" s="3"/>
      <c r="C34" s="2"/>
      <c r="D34" s="10"/>
      <c r="E34" s="2"/>
      <c r="H34" s="12"/>
    </row>
    <row r="35" spans="2:8">
      <c r="B35" s="3"/>
      <c r="C35" s="2"/>
      <c r="D35" s="10"/>
      <c r="E35" s="2"/>
      <c r="H35" s="12"/>
    </row>
    <row r="36" spans="2:8">
      <c r="B36" s="3"/>
      <c r="C36" s="2"/>
      <c r="D36" s="10"/>
      <c r="E36" s="2"/>
      <c r="H36" s="12"/>
    </row>
    <row r="37" spans="2:8" ht="14.4">
      <c r="B37" s="48"/>
    </row>
    <row r="38" spans="2:8" ht="14.4">
      <c r="B38" s="48"/>
    </row>
    <row r="39" spans="2:8" ht="14.4">
      <c r="B39" s="48"/>
    </row>
  </sheetData>
  <sheetProtection algorithmName="SHA-512" hashValue="mdIjjNt5R5s75hCLu0jebFLMsQhZQYgQj16WubO5Lzvd4/kBCnyCMAz7RT9KpDfcYH3TOBiV2uh+8KvH0olU6A==" saltValue="zuMooND0EuyxB/LiYbu8AQ==" spinCount="100000" sheet="1" selectLockedCells="1" selectUnlockedCells="1"/>
  <sortState xmlns:xlrd2="http://schemas.microsoft.com/office/spreadsheetml/2017/richdata2" ref="B5:Z27">
    <sortCondition descending="1" ref="G5:G27"/>
  </sortState>
  <mergeCells count="20">
    <mergeCell ref="A2:G2"/>
    <mergeCell ref="A1:G1"/>
    <mergeCell ref="I1:I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  <mergeCell ref="Z1:Z2"/>
    <mergeCell ref="Y1:Y2"/>
    <mergeCell ref="X1:X2"/>
    <mergeCell ref="W1:W2"/>
    <mergeCell ref="V1:V2"/>
  </mergeCells>
  <conditionalFormatting sqref="B3:C3">
    <cfRule type="duplicateValues" dxfId="86" priority="43" stopIfTrue="1"/>
  </conditionalFormatting>
  <conditionalFormatting sqref="B5:C27">
    <cfRule type="duplicateValues" dxfId="85" priority="10811" stopIfTrue="1"/>
  </conditionalFormatting>
  <conditionalFormatting sqref="B5:C28">
    <cfRule type="duplicateValues" dxfId="84" priority="10813" stopIfTrue="1"/>
    <cfRule type="duplicateValues" dxfId="83" priority="10814" stopIfTrue="1"/>
    <cfRule type="duplicateValues" dxfId="82" priority="10815" stopIfTrue="1"/>
  </conditionalFormatting>
  <conditionalFormatting sqref="B9:C30 B1:C2 B4:C4 B31:B32 B34:B36 B37:C65530">
    <cfRule type="expression" dxfId="81" priority="45" stopIfTrue="1">
      <formula>AND(COUNTIF($B$1:$C$2, B1)+COUNTIF($B$4:$C$4, B1)+COUNTIF($B$9:$C$65530, B1)&gt;1,NOT(ISBLANK(B1)))</formula>
    </cfRule>
  </conditionalFormatting>
  <conditionalFormatting sqref="B9:C30">
    <cfRule type="duplicateValues" dxfId="80" priority="10825" stopIfTrue="1"/>
  </conditionalFormatting>
  <conditionalFormatting sqref="B37:C1048576 B1:C30 B31:B36">
    <cfRule type="duplicateValues" dxfId="79" priority="2"/>
  </conditionalFormatting>
  <conditionalFormatting sqref="C28">
    <cfRule type="duplicateValues" dxfId="78" priority="4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Y21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24" width="6.6640625" style="12" customWidth="1"/>
    <col min="25" max="25" width="1" style="3" customWidth="1"/>
    <col min="26" max="16384" width="9.109375" style="3"/>
  </cols>
  <sheetData>
    <row r="1" spans="1:25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433</v>
      </c>
      <c r="K1" s="63" t="s">
        <v>430</v>
      </c>
      <c r="L1" s="63" t="s">
        <v>420</v>
      </c>
      <c r="M1" s="63" t="s">
        <v>416</v>
      </c>
      <c r="N1" s="63" t="s">
        <v>409</v>
      </c>
      <c r="O1" s="63" t="s">
        <v>400</v>
      </c>
      <c r="P1" s="63" t="s">
        <v>400</v>
      </c>
      <c r="Q1" s="63" t="s">
        <v>365</v>
      </c>
      <c r="R1" s="63" t="s">
        <v>317</v>
      </c>
      <c r="S1" s="63" t="s">
        <v>293</v>
      </c>
      <c r="T1" s="63" t="s">
        <v>286</v>
      </c>
      <c r="U1" s="63" t="s">
        <v>234</v>
      </c>
      <c r="V1" s="63" t="s">
        <v>232</v>
      </c>
      <c r="W1" s="63" t="s">
        <v>173</v>
      </c>
      <c r="X1" s="63" t="s">
        <v>141</v>
      </c>
      <c r="Y1" s="27"/>
    </row>
    <row r="2" spans="1:25" s="4" customFormat="1" ht="99" customHeight="1">
      <c r="A2" s="57" t="s">
        <v>458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34"/>
    </row>
    <row r="3" spans="1:2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45814</v>
      </c>
      <c r="L3" s="19">
        <v>45815</v>
      </c>
      <c r="M3" s="19">
        <v>45802</v>
      </c>
      <c r="N3" s="19">
        <v>45801</v>
      </c>
      <c r="O3" s="19">
        <v>45794</v>
      </c>
      <c r="P3" s="19">
        <v>45793</v>
      </c>
      <c r="Q3" s="19">
        <v>45744</v>
      </c>
      <c r="R3" s="19">
        <v>45744</v>
      </c>
      <c r="S3" s="19">
        <v>45739</v>
      </c>
      <c r="T3" s="19">
        <v>45738</v>
      </c>
      <c r="U3" s="19">
        <v>45732</v>
      </c>
      <c r="V3" s="19">
        <v>45730</v>
      </c>
      <c r="W3" s="19">
        <v>45724</v>
      </c>
      <c r="X3" s="19">
        <v>45723</v>
      </c>
      <c r="Y3" s="34"/>
    </row>
    <row r="4" spans="1:25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>
        <v>1</v>
      </c>
      <c r="K4" s="21">
        <v>3</v>
      </c>
      <c r="L4" s="21" t="s">
        <v>8</v>
      </c>
      <c r="M4" s="21">
        <v>2</v>
      </c>
      <c r="N4" s="21">
        <v>3</v>
      </c>
      <c r="O4" s="21">
        <v>1</v>
      </c>
      <c r="P4" s="21">
        <v>3</v>
      </c>
      <c r="Q4" s="21" t="s">
        <v>322</v>
      </c>
      <c r="R4" s="21">
        <v>3</v>
      </c>
      <c r="S4" s="21">
        <v>2</v>
      </c>
      <c r="T4" s="21" t="s">
        <v>60</v>
      </c>
      <c r="U4" s="21">
        <v>2</v>
      </c>
      <c r="V4" s="21">
        <v>3</v>
      </c>
      <c r="W4" s="21">
        <v>2</v>
      </c>
      <c r="X4" s="21">
        <v>3</v>
      </c>
      <c r="Y4" s="35"/>
    </row>
    <row r="5" spans="1:25" s="11" customFormat="1" ht="18" customHeight="1">
      <c r="A5" s="1">
        <v>1</v>
      </c>
      <c r="B5" s="1">
        <v>27846</v>
      </c>
      <c r="C5" s="5" t="s">
        <v>154</v>
      </c>
      <c r="D5" s="1" t="s">
        <v>392</v>
      </c>
      <c r="E5" s="6" t="s">
        <v>155</v>
      </c>
      <c r="F5" s="1" t="s">
        <v>58</v>
      </c>
      <c r="G5" s="1">
        <f t="shared" ref="G5:G15" si="0">SUM(I5:Y5)</f>
        <v>1215</v>
      </c>
      <c r="H5" s="31"/>
      <c r="I5" s="7"/>
      <c r="J5" s="7">
        <v>110</v>
      </c>
      <c r="K5" s="7">
        <v>90</v>
      </c>
      <c r="L5" s="7"/>
      <c r="M5" s="7">
        <v>80</v>
      </c>
      <c r="N5" s="7">
        <v>95</v>
      </c>
      <c r="O5" s="7">
        <v>110</v>
      </c>
      <c r="P5" s="7">
        <v>95</v>
      </c>
      <c r="Q5" s="7">
        <v>210</v>
      </c>
      <c r="R5" s="7">
        <v>85</v>
      </c>
      <c r="S5" s="7"/>
      <c r="T5" s="7"/>
      <c r="U5" s="7">
        <v>130</v>
      </c>
      <c r="V5" s="7">
        <v>95</v>
      </c>
      <c r="W5" s="7">
        <v>50</v>
      </c>
      <c r="X5" s="7">
        <v>65</v>
      </c>
      <c r="Y5" s="32"/>
    </row>
    <row r="6" spans="1:25" s="11" customFormat="1" ht="18" customHeight="1">
      <c r="A6" s="1">
        <v>2</v>
      </c>
      <c r="B6" s="1">
        <v>45037</v>
      </c>
      <c r="C6" s="5" t="s">
        <v>401</v>
      </c>
      <c r="D6" s="1" t="s">
        <v>392</v>
      </c>
      <c r="E6" s="6" t="s">
        <v>9</v>
      </c>
      <c r="F6" s="1" t="s">
        <v>149</v>
      </c>
      <c r="G6" s="1">
        <f t="shared" si="0"/>
        <v>695</v>
      </c>
      <c r="H6" s="31"/>
      <c r="I6" s="7"/>
      <c r="J6" s="7">
        <v>200</v>
      </c>
      <c r="K6" s="7">
        <v>75</v>
      </c>
      <c r="L6" s="7"/>
      <c r="M6" s="7">
        <v>100</v>
      </c>
      <c r="N6" s="7">
        <v>90</v>
      </c>
      <c r="O6" s="7">
        <v>150</v>
      </c>
      <c r="P6" s="7">
        <v>80</v>
      </c>
      <c r="Q6" s="7"/>
      <c r="R6" s="7"/>
      <c r="S6" s="7"/>
      <c r="T6" s="7"/>
      <c r="U6" s="7"/>
      <c r="V6" s="7"/>
      <c r="W6" s="7"/>
      <c r="X6" s="7"/>
      <c r="Y6" s="32"/>
    </row>
    <row r="7" spans="1:25" s="11" customFormat="1" ht="18" customHeight="1">
      <c r="A7" s="1">
        <v>3</v>
      </c>
      <c r="B7" s="1">
        <v>29912</v>
      </c>
      <c r="C7" s="5" t="s">
        <v>152</v>
      </c>
      <c r="D7" s="1" t="s">
        <v>392</v>
      </c>
      <c r="E7" s="6" t="s">
        <v>9</v>
      </c>
      <c r="F7" s="1" t="s">
        <v>35</v>
      </c>
      <c r="G7" s="1">
        <f t="shared" si="0"/>
        <v>595</v>
      </c>
      <c r="H7" s="31"/>
      <c r="I7" s="7"/>
      <c r="J7" s="7"/>
      <c r="K7" s="7"/>
      <c r="L7" s="7"/>
      <c r="M7" s="7"/>
      <c r="N7" s="7"/>
      <c r="O7" s="7"/>
      <c r="P7" s="7"/>
      <c r="Q7" s="7">
        <v>180</v>
      </c>
      <c r="R7" s="7"/>
      <c r="S7" s="7"/>
      <c r="T7" s="7"/>
      <c r="U7" s="7">
        <v>100</v>
      </c>
      <c r="V7" s="7">
        <v>110</v>
      </c>
      <c r="W7" s="7">
        <v>130</v>
      </c>
      <c r="X7" s="7">
        <v>75</v>
      </c>
      <c r="Y7" s="36"/>
    </row>
    <row r="8" spans="1:25" s="11" customFormat="1" ht="18" customHeight="1">
      <c r="A8" s="1">
        <v>4</v>
      </c>
      <c r="B8" s="1">
        <v>38407</v>
      </c>
      <c r="C8" s="5" t="s">
        <v>233</v>
      </c>
      <c r="D8" s="1" t="s">
        <v>392</v>
      </c>
      <c r="E8" s="6" t="s">
        <v>80</v>
      </c>
      <c r="F8" s="1" t="s">
        <v>58</v>
      </c>
      <c r="G8" s="1">
        <f t="shared" si="0"/>
        <v>430</v>
      </c>
      <c r="H8" s="31"/>
      <c r="I8" s="7"/>
      <c r="J8" s="7"/>
      <c r="K8" s="7"/>
      <c r="L8" s="7"/>
      <c r="M8" s="7"/>
      <c r="N8" s="7"/>
      <c r="O8" s="7"/>
      <c r="P8" s="7"/>
      <c r="Q8" s="7">
        <v>190</v>
      </c>
      <c r="R8" s="7">
        <v>70</v>
      </c>
      <c r="S8" s="7"/>
      <c r="T8" s="7"/>
      <c r="U8" s="7">
        <v>90</v>
      </c>
      <c r="V8" s="7">
        <v>80</v>
      </c>
      <c r="W8" s="7"/>
      <c r="X8" s="7"/>
      <c r="Y8" s="36"/>
    </row>
    <row r="9" spans="1:25" s="11" customFormat="1" ht="18" customHeight="1">
      <c r="A9" s="1">
        <v>5</v>
      </c>
      <c r="B9" s="1">
        <v>42053</v>
      </c>
      <c r="C9" s="5" t="s">
        <v>177</v>
      </c>
      <c r="D9" s="1" t="s">
        <v>392</v>
      </c>
      <c r="E9" s="6" t="s">
        <v>63</v>
      </c>
      <c r="F9" s="1" t="s">
        <v>58</v>
      </c>
      <c r="G9" s="1">
        <f t="shared" si="0"/>
        <v>392.5</v>
      </c>
      <c r="H9" s="31"/>
      <c r="I9" s="7"/>
      <c r="J9" s="7"/>
      <c r="K9" s="7"/>
      <c r="L9" s="7">
        <v>20</v>
      </c>
      <c r="M9" s="7">
        <v>70</v>
      </c>
      <c r="N9" s="7"/>
      <c r="O9" s="7">
        <v>80</v>
      </c>
      <c r="P9" s="7">
        <v>65</v>
      </c>
      <c r="Q9" s="7"/>
      <c r="R9" s="7"/>
      <c r="S9" s="7"/>
      <c r="T9" s="7">
        <f>35/2</f>
        <v>17.5</v>
      </c>
      <c r="U9" s="7">
        <v>50</v>
      </c>
      <c r="V9" s="7">
        <v>70</v>
      </c>
      <c r="W9" s="7">
        <v>20</v>
      </c>
      <c r="X9" s="7"/>
      <c r="Y9" s="36"/>
    </row>
    <row r="10" spans="1:25" s="11" customFormat="1" ht="18" customHeight="1">
      <c r="A10" s="1">
        <v>6</v>
      </c>
      <c r="B10" s="1">
        <v>46388</v>
      </c>
      <c r="C10" s="5" t="s">
        <v>287</v>
      </c>
      <c r="D10" s="1" t="s">
        <v>392</v>
      </c>
      <c r="E10" s="6" t="s">
        <v>9</v>
      </c>
      <c r="F10" s="1" t="s">
        <v>58</v>
      </c>
      <c r="G10" s="1">
        <f t="shared" si="0"/>
        <v>225</v>
      </c>
      <c r="H10" s="31"/>
      <c r="I10" s="7"/>
      <c r="J10" s="7"/>
      <c r="K10" s="7"/>
      <c r="L10" s="7">
        <v>25</v>
      </c>
      <c r="M10" s="7"/>
      <c r="N10" s="7"/>
      <c r="O10" s="7"/>
      <c r="P10" s="7"/>
      <c r="Q10" s="7">
        <v>140</v>
      </c>
      <c r="R10" s="7">
        <v>35</v>
      </c>
      <c r="S10" s="7"/>
      <c r="T10" s="7">
        <v>25</v>
      </c>
      <c r="U10" s="7"/>
      <c r="V10" s="7"/>
      <c r="W10" s="7"/>
      <c r="X10" s="7"/>
      <c r="Y10" s="36"/>
    </row>
    <row r="11" spans="1:25" s="11" customFormat="1" ht="18" customHeight="1">
      <c r="A11" s="1">
        <v>7</v>
      </c>
      <c r="B11" s="1">
        <v>46387</v>
      </c>
      <c r="C11" s="5" t="s">
        <v>288</v>
      </c>
      <c r="D11" s="1" t="s">
        <v>392</v>
      </c>
      <c r="E11" s="6" t="s">
        <v>9</v>
      </c>
      <c r="F11" s="1" t="s">
        <v>58</v>
      </c>
      <c r="G11" s="1">
        <f t="shared" si="0"/>
        <v>195</v>
      </c>
      <c r="H11" s="31"/>
      <c r="I11" s="7"/>
      <c r="J11" s="7"/>
      <c r="K11" s="7"/>
      <c r="L11" s="7">
        <v>15</v>
      </c>
      <c r="M11" s="7"/>
      <c r="N11" s="7"/>
      <c r="O11" s="7"/>
      <c r="P11" s="7"/>
      <c r="Q11" s="7">
        <v>150</v>
      </c>
      <c r="R11" s="7">
        <v>10</v>
      </c>
      <c r="S11" s="7"/>
      <c r="T11" s="7">
        <v>20</v>
      </c>
      <c r="U11" s="7"/>
      <c r="V11" s="7"/>
      <c r="W11" s="7"/>
      <c r="X11" s="7"/>
      <c r="Y11" s="36"/>
    </row>
    <row r="12" spans="1:25" s="11" customFormat="1" ht="18" customHeight="1">
      <c r="A12" s="1">
        <v>8</v>
      </c>
      <c r="B12" s="1">
        <v>62884</v>
      </c>
      <c r="C12" s="5" t="s">
        <v>157</v>
      </c>
      <c r="D12" s="1" t="s">
        <v>392</v>
      </c>
      <c r="E12" s="6" t="s">
        <v>9</v>
      </c>
      <c r="F12" s="1" t="s">
        <v>149</v>
      </c>
      <c r="G12" s="1">
        <f t="shared" si="0"/>
        <v>125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>
        <f>140/2</f>
        <v>70</v>
      </c>
      <c r="T12" s="7"/>
      <c r="U12" s="7"/>
      <c r="V12" s="7"/>
      <c r="W12" s="7">
        <v>10</v>
      </c>
      <c r="X12" s="7">
        <v>45</v>
      </c>
      <c r="Y12" s="36"/>
    </row>
    <row r="13" spans="1:25" s="11" customFormat="1" ht="18" customHeight="1">
      <c r="A13" s="1">
        <v>9</v>
      </c>
      <c r="B13" s="1">
        <v>41058</v>
      </c>
      <c r="C13" s="5" t="s">
        <v>174</v>
      </c>
      <c r="D13" s="1" t="s">
        <v>392</v>
      </c>
      <c r="E13" s="6" t="s">
        <v>9</v>
      </c>
      <c r="F13" s="1" t="s">
        <v>149</v>
      </c>
      <c r="G13" s="1">
        <f t="shared" si="0"/>
        <v>60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>
        <v>60</v>
      </c>
      <c r="X13" s="7"/>
      <c r="Y13" s="36"/>
    </row>
    <row r="14" spans="1:25" s="11" customFormat="1" ht="18" customHeight="1">
      <c r="A14" s="1">
        <v>10</v>
      </c>
      <c r="B14" s="1" t="s">
        <v>318</v>
      </c>
      <c r="C14" s="5" t="s">
        <v>319</v>
      </c>
      <c r="D14" s="1" t="s">
        <v>392</v>
      </c>
      <c r="E14" s="6" t="s">
        <v>9</v>
      </c>
      <c r="F14" s="1" t="s">
        <v>73</v>
      </c>
      <c r="G14" s="1">
        <f t="shared" si="0"/>
        <v>25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>
        <v>25</v>
      </c>
      <c r="S14" s="7"/>
      <c r="T14" s="7"/>
      <c r="U14" s="7"/>
      <c r="V14" s="7"/>
      <c r="W14" s="7"/>
      <c r="X14" s="7"/>
      <c r="Y14" s="36"/>
    </row>
    <row r="15" spans="1:25" s="11" customFormat="1" ht="18" customHeight="1">
      <c r="A15" s="1">
        <v>10</v>
      </c>
      <c r="B15" s="1">
        <v>54505</v>
      </c>
      <c r="C15" s="5" t="s">
        <v>289</v>
      </c>
      <c r="D15" s="1" t="s">
        <v>392</v>
      </c>
      <c r="E15" s="6" t="s">
        <v>9</v>
      </c>
      <c r="F15" s="1" t="s">
        <v>58</v>
      </c>
      <c r="G15" s="1">
        <f t="shared" si="0"/>
        <v>25</v>
      </c>
      <c r="H15" s="31"/>
      <c r="I15" s="7"/>
      <c r="J15" s="7"/>
      <c r="K15" s="7"/>
      <c r="L15" s="7">
        <v>10</v>
      </c>
      <c r="M15" s="7"/>
      <c r="N15" s="7"/>
      <c r="O15" s="7"/>
      <c r="P15" s="7"/>
      <c r="Q15" s="7"/>
      <c r="R15" s="7"/>
      <c r="S15" s="7"/>
      <c r="T15" s="7">
        <v>15</v>
      </c>
      <c r="U15" s="7"/>
      <c r="V15" s="7"/>
      <c r="W15" s="7"/>
      <c r="X15" s="7"/>
      <c r="Y15" s="36"/>
    </row>
    <row r="16" spans="1:25" ht="18" customHeight="1">
      <c r="A16" s="1"/>
      <c r="B16" s="1"/>
      <c r="C16" s="5"/>
      <c r="D16" s="1"/>
      <c r="E16" s="6"/>
      <c r="F16" s="1"/>
      <c r="G16" s="1"/>
      <c r="H16" s="28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34"/>
    </row>
    <row r="17" spans="1:25" ht="6.9" customHeight="1">
      <c r="A17" s="38"/>
      <c r="B17" s="33"/>
      <c r="C17" s="39"/>
      <c r="D17" s="33"/>
      <c r="E17" s="40"/>
      <c r="F17" s="33"/>
      <c r="G17" s="41"/>
      <c r="H17" s="33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37"/>
    </row>
    <row r="18" spans="1:25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21" spans="1:25">
      <c r="C21" s="45"/>
    </row>
  </sheetData>
  <sheetProtection algorithmName="SHA-512" hashValue="xeJ29MmC033S9+O4wx1FOVOXFxRJcbJxbbNobMm0072loVSSJOyyr1y3e4ce00CgmgKpIrDS+uPCxR0FqSY7KA==" saltValue="J/99O/oyG6IEgtBzLYbpPA==" spinCount="100000" sheet="1" selectLockedCells="1" selectUnlockedCells="1"/>
  <sortState xmlns:xlrd2="http://schemas.microsoft.com/office/spreadsheetml/2017/richdata2" ref="B5:X15">
    <sortCondition descending="1" ref="G5:G15"/>
  </sortState>
  <mergeCells count="18">
    <mergeCell ref="M1:M2"/>
    <mergeCell ref="L1:L2"/>
    <mergeCell ref="K1:K2"/>
    <mergeCell ref="J1:J2"/>
    <mergeCell ref="X1:X2"/>
    <mergeCell ref="A2:G2"/>
    <mergeCell ref="V1:V2"/>
    <mergeCell ref="I1:I2"/>
    <mergeCell ref="W1:W2"/>
    <mergeCell ref="U1:U2"/>
    <mergeCell ref="A1:G1"/>
    <mergeCell ref="T1:T2"/>
    <mergeCell ref="S1:S2"/>
    <mergeCell ref="R1:R2"/>
    <mergeCell ref="Q1:Q2"/>
    <mergeCell ref="P1:P2"/>
    <mergeCell ref="O1:O2"/>
    <mergeCell ref="N1:N2"/>
  </mergeCells>
  <phoneticPr fontId="18" type="noConversion"/>
  <conditionalFormatting sqref="B1:C1048576">
    <cfRule type="duplicateValues" dxfId="77" priority="1"/>
  </conditionalFormatting>
  <conditionalFormatting sqref="B3:C3">
    <cfRule type="duplicateValues" dxfId="76" priority="20" stopIfTrue="1"/>
  </conditionalFormatting>
  <conditionalFormatting sqref="B5:C8">
    <cfRule type="duplicateValues" dxfId="75" priority="2045" stopIfTrue="1"/>
  </conditionalFormatting>
  <conditionalFormatting sqref="B9:C9">
    <cfRule type="duplicateValues" dxfId="74" priority="15" stopIfTrue="1"/>
    <cfRule type="duplicateValues" dxfId="73" priority="16" stopIfTrue="1"/>
    <cfRule type="duplicateValues" dxfId="72" priority="17" stopIfTrue="1"/>
    <cfRule type="duplicateValues" dxfId="71" priority="18" stopIfTrue="1"/>
    <cfRule type="duplicateValues" dxfId="70" priority="19" stopIfTrue="1"/>
  </conditionalFormatting>
  <conditionalFormatting sqref="B9:C11 B13:C15">
    <cfRule type="expression" dxfId="69" priority="10829" stopIfTrue="1">
      <formula>AND(COUNTIF($B$1:$C$2, B9)+COUNTIF($B$4:$C$4, B9)+COUNTIF($B$9:$C$65532, B9)&gt;1,NOT(ISBLANK(B9)))</formula>
    </cfRule>
  </conditionalFormatting>
  <conditionalFormatting sqref="B10:C11 B13:C15">
    <cfRule type="duplicateValues" dxfId="68" priority="10831" stopIfTrue="1"/>
    <cfRule type="duplicateValues" dxfId="67" priority="10832" stopIfTrue="1"/>
    <cfRule type="duplicateValues" dxfId="66" priority="10833" stopIfTrue="1"/>
    <cfRule type="duplicateValues" dxfId="65" priority="10834" stopIfTrue="1"/>
    <cfRule type="duplicateValues" dxfId="64" priority="10835" stopIfTrue="1"/>
  </conditionalFormatting>
  <conditionalFormatting sqref="B12:C12">
    <cfRule type="expression" dxfId="63" priority="10841" stopIfTrue="1">
      <formula>AND(COUNTIF($B$1:$C$2, B12)+COUNTIF($B$4:$C$4, B12)+COUNTIF($B$9:$C$65529, B12)&gt;1,NOT(ISBLANK(B12)))</formula>
    </cfRule>
    <cfRule type="duplicateValues" dxfId="62" priority="10842" stopIfTrue="1"/>
    <cfRule type="duplicateValues" dxfId="61" priority="10843" stopIfTrue="1"/>
    <cfRule type="duplicateValues" dxfId="60" priority="10844" stopIfTrue="1"/>
    <cfRule type="duplicateValues" dxfId="59" priority="10845" stopIfTrue="1"/>
    <cfRule type="duplicateValues" dxfId="58" priority="10846" stopIfTrue="1"/>
  </conditionalFormatting>
  <conditionalFormatting sqref="B16:C16 B5:C8">
    <cfRule type="duplicateValues" dxfId="57" priority="2046" stopIfTrue="1"/>
    <cfRule type="duplicateValues" dxfId="56" priority="2047" stopIfTrue="1"/>
    <cfRule type="duplicateValues" dxfId="55" priority="2048" stopIfTrue="1"/>
  </conditionalFormatting>
  <conditionalFormatting sqref="B16:C18">
    <cfRule type="duplicateValues" dxfId="54" priority="2052" stopIfTrue="1"/>
  </conditionalFormatting>
  <conditionalFormatting sqref="B16:C20 B1:C2 B4:C4 B21 B22:C65518">
    <cfRule type="expression" dxfId="53" priority="22" stopIfTrue="1">
      <formula>AND(COUNTIF($B$1:$C$2, B1)+COUNTIF($B$4:$C$4, B1)+COUNTIF($B$16:$C$65518, B1)&gt;1,NOT(ISBLANK(B1)))</formula>
    </cfRule>
  </conditionalFormatting>
  <conditionalFormatting sqref="C16">
    <cfRule type="duplicateValues" dxfId="52" priority="21" stopIfTrue="1"/>
  </conditionalFormatting>
  <pageMargins left="0.24" right="0.13" top="0.36" bottom="0.34" header="0.2" footer="0.18"/>
  <pageSetup paperSize="9" scale="96" fitToWidth="0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60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51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433</v>
      </c>
      <c r="K1" s="63" t="s">
        <v>420</v>
      </c>
      <c r="L1" s="63" t="s">
        <v>408</v>
      </c>
      <c r="M1" s="63" t="s">
        <v>402</v>
      </c>
      <c r="N1" s="63" t="s">
        <v>375</v>
      </c>
      <c r="O1" s="63" t="s">
        <v>365</v>
      </c>
      <c r="P1" s="63" t="s">
        <v>293</v>
      </c>
      <c r="Q1" s="63" t="s">
        <v>286</v>
      </c>
      <c r="R1" s="63" t="s">
        <v>234</v>
      </c>
      <c r="S1" s="63" t="s">
        <v>173</v>
      </c>
      <c r="T1" s="63" t="s">
        <v>105</v>
      </c>
      <c r="U1" s="63" t="s">
        <v>59</v>
      </c>
      <c r="V1" s="63" t="s">
        <v>7</v>
      </c>
      <c r="W1" s="46"/>
    </row>
    <row r="2" spans="1:23" s="4" customFormat="1" ht="96.75" customHeight="1">
      <c r="A2" s="57" t="s">
        <v>457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47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45815</v>
      </c>
      <c r="L3" s="19">
        <v>45794</v>
      </c>
      <c r="M3" s="19">
        <v>45794</v>
      </c>
      <c r="N3" s="19">
        <v>45746</v>
      </c>
      <c r="O3" s="19">
        <v>45744</v>
      </c>
      <c r="P3" s="19">
        <v>45739</v>
      </c>
      <c r="Q3" s="19">
        <v>45738</v>
      </c>
      <c r="R3" s="19">
        <v>45731</v>
      </c>
      <c r="S3" s="19">
        <v>45724</v>
      </c>
      <c r="T3" s="19">
        <v>45711</v>
      </c>
      <c r="U3" s="19">
        <v>45710</v>
      </c>
      <c r="V3" s="19">
        <v>45704</v>
      </c>
      <c r="W3" s="34"/>
    </row>
    <row r="4" spans="1:23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181</v>
      </c>
      <c r="K4" s="21" t="s">
        <v>8</v>
      </c>
      <c r="L4" s="21" t="s">
        <v>181</v>
      </c>
      <c r="M4" s="21" t="s">
        <v>181</v>
      </c>
      <c r="N4" s="21" t="s">
        <v>8</v>
      </c>
      <c r="O4" s="21" t="s">
        <v>181</v>
      </c>
      <c r="P4" s="21" t="s">
        <v>181</v>
      </c>
      <c r="Q4" s="21" t="s">
        <v>60</v>
      </c>
      <c r="R4" s="21" t="s">
        <v>181</v>
      </c>
      <c r="S4" s="21" t="s">
        <v>181</v>
      </c>
      <c r="T4" s="21" t="s">
        <v>8</v>
      </c>
      <c r="U4" s="21" t="s">
        <v>60</v>
      </c>
      <c r="V4" s="21" t="s">
        <v>8</v>
      </c>
      <c r="W4" s="35"/>
    </row>
    <row r="5" spans="1:23" s="11" customFormat="1" ht="18" customHeight="1">
      <c r="A5" s="1">
        <v>1</v>
      </c>
      <c r="B5" s="1">
        <v>45718</v>
      </c>
      <c r="C5" s="22" t="s">
        <v>210</v>
      </c>
      <c r="D5" s="1" t="s">
        <v>394</v>
      </c>
      <c r="E5" s="5" t="s">
        <v>9</v>
      </c>
      <c r="F5" s="1" t="s">
        <v>149</v>
      </c>
      <c r="G5" s="1">
        <f t="shared" ref="G5:G48" si="0">SUM(I5:V5)</f>
        <v>355</v>
      </c>
      <c r="H5" s="32"/>
      <c r="I5" s="1"/>
      <c r="J5" s="1">
        <v>70</v>
      </c>
      <c r="K5" s="1"/>
      <c r="L5" s="1">
        <v>90</v>
      </c>
      <c r="M5" s="1"/>
      <c r="N5" s="1"/>
      <c r="O5" s="1"/>
      <c r="P5" s="1"/>
      <c r="Q5" s="1"/>
      <c r="R5" s="1">
        <v>95</v>
      </c>
      <c r="S5" s="1">
        <v>100</v>
      </c>
      <c r="T5" s="1"/>
      <c r="U5" s="1"/>
      <c r="V5" s="1"/>
      <c r="W5" s="36"/>
    </row>
    <row r="6" spans="1:23" s="11" customFormat="1" ht="18" customHeight="1">
      <c r="A6" s="1">
        <v>2</v>
      </c>
      <c r="B6" s="1" t="s">
        <v>276</v>
      </c>
      <c r="C6" s="5" t="s">
        <v>277</v>
      </c>
      <c r="D6" s="1" t="s">
        <v>394</v>
      </c>
      <c r="E6" s="6" t="s">
        <v>9</v>
      </c>
      <c r="F6" s="1" t="s">
        <v>188</v>
      </c>
      <c r="G6" s="1">
        <f t="shared" si="0"/>
        <v>345</v>
      </c>
      <c r="H6" s="31"/>
      <c r="I6" s="7"/>
      <c r="J6" s="7">
        <v>25</v>
      </c>
      <c r="K6" s="7"/>
      <c r="L6" s="7"/>
      <c r="M6" s="7">
        <f>90/2</f>
        <v>45</v>
      </c>
      <c r="N6" s="7"/>
      <c r="O6" s="7">
        <v>5</v>
      </c>
      <c r="P6" s="7">
        <v>100</v>
      </c>
      <c r="Q6" s="7"/>
      <c r="R6" s="7">
        <v>85</v>
      </c>
      <c r="S6" s="7">
        <v>85</v>
      </c>
      <c r="T6" s="7"/>
      <c r="U6" s="7"/>
      <c r="V6" s="7"/>
      <c r="W6" s="36"/>
    </row>
    <row r="7" spans="1:23" s="11" customFormat="1" ht="18" customHeight="1">
      <c r="A7" s="1">
        <v>3</v>
      </c>
      <c r="B7" s="1">
        <v>55512</v>
      </c>
      <c r="C7" s="22" t="s">
        <v>212</v>
      </c>
      <c r="D7" s="1" t="s">
        <v>394</v>
      </c>
      <c r="E7" s="5" t="s">
        <v>9</v>
      </c>
      <c r="F7" s="1" t="s">
        <v>149</v>
      </c>
      <c r="G7" s="1">
        <f t="shared" si="0"/>
        <v>342.5</v>
      </c>
      <c r="H7" s="32"/>
      <c r="I7" s="1"/>
      <c r="J7" s="1">
        <v>60</v>
      </c>
      <c r="K7" s="1"/>
      <c r="L7" s="1">
        <v>85</v>
      </c>
      <c r="M7" s="1">
        <f>95/2</f>
        <v>47.5</v>
      </c>
      <c r="N7" s="1"/>
      <c r="O7" s="1"/>
      <c r="P7" s="1"/>
      <c r="Q7" s="1"/>
      <c r="R7" s="1">
        <v>60</v>
      </c>
      <c r="S7" s="1">
        <v>90</v>
      </c>
      <c r="T7" s="1"/>
      <c r="U7" s="1"/>
      <c r="V7" s="1"/>
      <c r="W7" s="36"/>
    </row>
    <row r="8" spans="1:23" s="11" customFormat="1" ht="18" customHeight="1">
      <c r="A8" s="1">
        <v>4</v>
      </c>
      <c r="B8" s="1">
        <v>54118</v>
      </c>
      <c r="C8" s="22" t="s">
        <v>211</v>
      </c>
      <c r="D8" s="1" t="s">
        <v>394</v>
      </c>
      <c r="E8" s="5" t="s">
        <v>9</v>
      </c>
      <c r="F8" s="1" t="s">
        <v>149</v>
      </c>
      <c r="G8" s="1">
        <f t="shared" si="0"/>
        <v>330</v>
      </c>
      <c r="H8" s="32"/>
      <c r="I8" s="1"/>
      <c r="J8" s="1">
        <v>35</v>
      </c>
      <c r="K8" s="1"/>
      <c r="L8" s="1">
        <v>80</v>
      </c>
      <c r="M8" s="1">
        <v>50</v>
      </c>
      <c r="N8" s="1"/>
      <c r="O8" s="1"/>
      <c r="P8" s="1"/>
      <c r="Q8" s="1"/>
      <c r="R8" s="1">
        <v>70</v>
      </c>
      <c r="S8" s="1">
        <v>95</v>
      </c>
      <c r="T8" s="1"/>
      <c r="U8" s="1"/>
      <c r="V8" s="1"/>
      <c r="W8" s="36"/>
    </row>
    <row r="9" spans="1:23" s="11" customFormat="1" ht="18" customHeight="1">
      <c r="A9" s="1">
        <v>5</v>
      </c>
      <c r="B9" s="1" t="s">
        <v>274</v>
      </c>
      <c r="C9" s="5" t="s">
        <v>275</v>
      </c>
      <c r="D9" s="1" t="s">
        <v>394</v>
      </c>
      <c r="E9" s="6" t="s">
        <v>9</v>
      </c>
      <c r="F9" s="1" t="s">
        <v>45</v>
      </c>
      <c r="G9" s="1">
        <f t="shared" si="0"/>
        <v>285</v>
      </c>
      <c r="H9" s="31"/>
      <c r="I9" s="7"/>
      <c r="J9" s="7">
        <v>100</v>
      </c>
      <c r="K9" s="7"/>
      <c r="L9" s="7"/>
      <c r="M9" s="7"/>
      <c r="N9" s="7"/>
      <c r="O9" s="7">
        <v>85</v>
      </c>
      <c r="P9" s="7"/>
      <c r="Q9" s="7"/>
      <c r="R9" s="7">
        <v>100</v>
      </c>
      <c r="S9" s="7"/>
      <c r="T9" s="7"/>
      <c r="U9" s="7"/>
      <c r="V9" s="7"/>
      <c r="W9" s="36"/>
    </row>
    <row r="10" spans="1:23" s="11" customFormat="1" ht="18" customHeight="1">
      <c r="A10" s="1">
        <v>6</v>
      </c>
      <c r="B10" s="1" t="s">
        <v>278</v>
      </c>
      <c r="C10" s="5" t="s">
        <v>279</v>
      </c>
      <c r="D10" s="1" t="s">
        <v>394</v>
      </c>
      <c r="E10" s="6" t="s">
        <v>9</v>
      </c>
      <c r="F10" s="1" t="s">
        <v>45</v>
      </c>
      <c r="G10" s="1">
        <f t="shared" si="0"/>
        <v>230</v>
      </c>
      <c r="H10" s="31"/>
      <c r="I10" s="7"/>
      <c r="J10" s="7"/>
      <c r="K10" s="7"/>
      <c r="L10" s="7">
        <v>95</v>
      </c>
      <c r="M10" s="7"/>
      <c r="N10" s="7"/>
      <c r="O10" s="7">
        <v>55</v>
      </c>
      <c r="P10" s="7"/>
      <c r="Q10" s="7"/>
      <c r="R10" s="7">
        <v>80</v>
      </c>
      <c r="S10" s="7"/>
      <c r="T10" s="7"/>
      <c r="U10" s="7"/>
      <c r="V10" s="7"/>
      <c r="W10" s="36"/>
    </row>
    <row r="11" spans="1:23" s="11" customFormat="1" ht="18" customHeight="1">
      <c r="A11" s="1">
        <v>7</v>
      </c>
      <c r="B11" s="1">
        <v>63862</v>
      </c>
      <c r="C11" s="5" t="s">
        <v>215</v>
      </c>
      <c r="D11" s="1" t="s">
        <v>394</v>
      </c>
      <c r="E11" s="6" t="s">
        <v>216</v>
      </c>
      <c r="F11" s="1" t="s">
        <v>45</v>
      </c>
      <c r="G11" s="1">
        <f t="shared" si="0"/>
        <v>215</v>
      </c>
      <c r="H11" s="31"/>
      <c r="I11" s="7"/>
      <c r="J11" s="7"/>
      <c r="K11" s="7"/>
      <c r="L11" s="7">
        <v>70</v>
      </c>
      <c r="M11" s="7"/>
      <c r="N11" s="7"/>
      <c r="O11" s="7"/>
      <c r="P11" s="7"/>
      <c r="Q11" s="7"/>
      <c r="R11" s="7">
        <v>75</v>
      </c>
      <c r="S11" s="7">
        <v>70</v>
      </c>
      <c r="T11" s="7"/>
      <c r="U11" s="7"/>
      <c r="V11" s="7"/>
      <c r="W11" s="36"/>
    </row>
    <row r="12" spans="1:23" s="11" customFormat="1" ht="18" customHeight="1">
      <c r="A12" s="1">
        <v>8</v>
      </c>
      <c r="B12" s="24">
        <v>57596</v>
      </c>
      <c r="C12" s="43" t="s">
        <v>213</v>
      </c>
      <c r="D12" s="1" t="s">
        <v>394</v>
      </c>
      <c r="E12" s="25" t="s">
        <v>9</v>
      </c>
      <c r="F12" s="24" t="s">
        <v>149</v>
      </c>
      <c r="G12" s="1">
        <f t="shared" si="0"/>
        <v>212.5</v>
      </c>
      <c r="H12" s="32"/>
      <c r="I12" s="24"/>
      <c r="J12" s="24"/>
      <c r="K12" s="24"/>
      <c r="L12" s="24"/>
      <c r="M12" s="24">
        <f>85/2</f>
        <v>42.5</v>
      </c>
      <c r="N12" s="24"/>
      <c r="O12" s="24"/>
      <c r="P12" s="24"/>
      <c r="Q12" s="24"/>
      <c r="R12" s="24">
        <v>90</v>
      </c>
      <c r="S12" s="24">
        <v>80</v>
      </c>
      <c r="T12" s="24"/>
      <c r="U12" s="24"/>
      <c r="V12" s="24"/>
      <c r="W12" s="36"/>
    </row>
    <row r="13" spans="1:23" s="11" customFormat="1" ht="18" customHeight="1">
      <c r="A13" s="1">
        <v>9</v>
      </c>
      <c r="B13" s="1">
        <v>46429</v>
      </c>
      <c r="C13" s="5" t="s">
        <v>417</v>
      </c>
      <c r="D13" s="1" t="s">
        <v>394</v>
      </c>
      <c r="E13" s="6" t="s">
        <v>418</v>
      </c>
      <c r="F13" s="1" t="s">
        <v>149</v>
      </c>
      <c r="G13" s="1">
        <f t="shared" si="0"/>
        <v>195</v>
      </c>
      <c r="H13" s="31"/>
      <c r="I13" s="7"/>
      <c r="J13" s="7">
        <v>95</v>
      </c>
      <c r="K13" s="7"/>
      <c r="L13" s="7">
        <v>100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32"/>
    </row>
    <row r="14" spans="1:23" s="11" customFormat="1" ht="18" customHeight="1">
      <c r="A14" s="1">
        <v>10</v>
      </c>
      <c r="B14" s="1" t="s">
        <v>284</v>
      </c>
      <c r="C14" s="5" t="s">
        <v>285</v>
      </c>
      <c r="D14" s="1" t="s">
        <v>394</v>
      </c>
      <c r="E14" s="6" t="s">
        <v>9</v>
      </c>
      <c r="F14" s="1" t="s">
        <v>73</v>
      </c>
      <c r="G14" s="1">
        <f t="shared" si="0"/>
        <v>190</v>
      </c>
      <c r="H14" s="31"/>
      <c r="I14" s="7"/>
      <c r="J14" s="7">
        <v>80</v>
      </c>
      <c r="K14" s="7"/>
      <c r="L14" s="7">
        <v>75</v>
      </c>
      <c r="M14" s="7"/>
      <c r="N14" s="7"/>
      <c r="O14" s="7"/>
      <c r="P14" s="7"/>
      <c r="Q14" s="7"/>
      <c r="R14" s="7">
        <v>35</v>
      </c>
      <c r="S14" s="7"/>
      <c r="T14" s="7"/>
      <c r="U14" s="7"/>
      <c r="V14" s="7"/>
      <c r="W14" s="32"/>
    </row>
    <row r="15" spans="1:23" s="11" customFormat="1" ht="18" customHeight="1">
      <c r="A15" s="1">
        <v>11</v>
      </c>
      <c r="B15" s="1" t="s">
        <v>337</v>
      </c>
      <c r="C15" s="5" t="s">
        <v>338</v>
      </c>
      <c r="D15" s="1" t="s">
        <v>394</v>
      </c>
      <c r="E15" s="6" t="s">
        <v>9</v>
      </c>
      <c r="F15" s="1" t="s">
        <v>339</v>
      </c>
      <c r="G15" s="1">
        <f t="shared" si="0"/>
        <v>185</v>
      </c>
      <c r="H15" s="31"/>
      <c r="I15" s="7"/>
      <c r="J15" s="7">
        <v>90</v>
      </c>
      <c r="K15" s="7"/>
      <c r="L15" s="7"/>
      <c r="M15" s="7"/>
      <c r="N15" s="7"/>
      <c r="O15" s="7">
        <v>95</v>
      </c>
      <c r="P15" s="7"/>
      <c r="Q15" s="7"/>
      <c r="R15" s="7"/>
      <c r="S15" s="7"/>
      <c r="T15" s="7"/>
      <c r="U15" s="7"/>
      <c r="V15" s="7"/>
      <c r="W15" s="32"/>
    </row>
    <row r="16" spans="1:23" s="11" customFormat="1" ht="18" customHeight="1">
      <c r="A16" s="1">
        <v>12</v>
      </c>
      <c r="B16" s="1" t="s">
        <v>340</v>
      </c>
      <c r="C16" s="5" t="s">
        <v>341</v>
      </c>
      <c r="D16" s="1" t="s">
        <v>394</v>
      </c>
      <c r="E16" s="6" t="s">
        <v>9</v>
      </c>
      <c r="F16" s="1" t="s">
        <v>144</v>
      </c>
      <c r="G16" s="1">
        <f t="shared" si="0"/>
        <v>165</v>
      </c>
      <c r="H16" s="31"/>
      <c r="I16" s="7"/>
      <c r="J16" s="7">
        <v>85</v>
      </c>
      <c r="K16" s="7"/>
      <c r="L16" s="7"/>
      <c r="M16" s="7"/>
      <c r="N16" s="7"/>
      <c r="O16" s="7">
        <v>80</v>
      </c>
      <c r="P16" s="7"/>
      <c r="Q16" s="7"/>
      <c r="R16" s="7"/>
      <c r="S16" s="7"/>
      <c r="T16" s="7"/>
      <c r="U16" s="7"/>
      <c r="V16" s="7"/>
      <c r="W16" s="32"/>
    </row>
    <row r="17" spans="1:23" s="11" customFormat="1" ht="18" customHeight="1">
      <c r="A17" s="1">
        <v>13</v>
      </c>
      <c r="B17" s="1">
        <v>46318</v>
      </c>
      <c r="C17" s="5" t="s">
        <v>83</v>
      </c>
      <c r="D17" s="1" t="s">
        <v>394</v>
      </c>
      <c r="E17" s="6" t="s">
        <v>9</v>
      </c>
      <c r="F17" s="1" t="s">
        <v>58</v>
      </c>
      <c r="G17" s="1">
        <f t="shared" si="0"/>
        <v>140</v>
      </c>
      <c r="H17" s="31"/>
      <c r="I17" s="7"/>
      <c r="J17" s="7"/>
      <c r="K17" s="7">
        <v>15</v>
      </c>
      <c r="L17" s="7"/>
      <c r="M17" s="7"/>
      <c r="N17" s="7"/>
      <c r="O17" s="7">
        <v>25</v>
      </c>
      <c r="P17" s="7"/>
      <c r="Q17" s="7">
        <v>50</v>
      </c>
      <c r="R17" s="7"/>
      <c r="S17" s="7"/>
      <c r="T17" s="7"/>
      <c r="U17" s="7">
        <v>50</v>
      </c>
      <c r="V17" s="7"/>
      <c r="W17" s="32"/>
    </row>
    <row r="18" spans="1:23" s="11" customFormat="1" ht="18" customHeight="1">
      <c r="A18" s="1">
        <v>14</v>
      </c>
      <c r="B18" s="1">
        <v>62904</v>
      </c>
      <c r="C18" s="5" t="s">
        <v>214</v>
      </c>
      <c r="D18" s="1" t="s">
        <v>394</v>
      </c>
      <c r="E18" s="6" t="s">
        <v>20</v>
      </c>
      <c r="F18" s="1" t="s">
        <v>149</v>
      </c>
      <c r="G18" s="1">
        <f t="shared" si="0"/>
        <v>130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>
        <v>55</v>
      </c>
      <c r="S18" s="7">
        <v>75</v>
      </c>
      <c r="T18" s="7"/>
      <c r="U18" s="7"/>
      <c r="V18" s="7"/>
      <c r="W18" s="32"/>
    </row>
    <row r="19" spans="1:23" s="11" customFormat="1" ht="18" customHeight="1">
      <c r="A19" s="1">
        <v>15</v>
      </c>
      <c r="B19" s="1">
        <v>49920</v>
      </c>
      <c r="C19" s="22" t="s">
        <v>84</v>
      </c>
      <c r="D19" s="1" t="s">
        <v>394</v>
      </c>
      <c r="E19" s="5" t="s">
        <v>63</v>
      </c>
      <c r="F19" s="1" t="s">
        <v>58</v>
      </c>
      <c r="G19" s="1">
        <f t="shared" si="0"/>
        <v>105</v>
      </c>
      <c r="H19" s="32"/>
      <c r="I19" s="1"/>
      <c r="J19" s="1"/>
      <c r="K19" s="1">
        <v>25</v>
      </c>
      <c r="L19" s="1"/>
      <c r="M19" s="1"/>
      <c r="N19" s="1"/>
      <c r="O19" s="1"/>
      <c r="P19" s="1"/>
      <c r="Q19" s="1">
        <v>40</v>
      </c>
      <c r="R19" s="1"/>
      <c r="S19" s="1"/>
      <c r="T19" s="1"/>
      <c r="U19" s="1">
        <v>40</v>
      </c>
      <c r="V19" s="1"/>
      <c r="W19" s="32"/>
    </row>
    <row r="20" spans="1:23" s="11" customFormat="1" ht="18" customHeight="1">
      <c r="A20" s="1">
        <v>15</v>
      </c>
      <c r="B20" s="1" t="s">
        <v>282</v>
      </c>
      <c r="C20" s="5" t="s">
        <v>283</v>
      </c>
      <c r="D20" s="1" t="s">
        <v>394</v>
      </c>
      <c r="E20" s="6" t="s">
        <v>216</v>
      </c>
      <c r="F20" s="1" t="s">
        <v>45</v>
      </c>
      <c r="G20" s="1">
        <f t="shared" si="0"/>
        <v>105</v>
      </c>
      <c r="H20" s="31"/>
      <c r="I20" s="7"/>
      <c r="J20" s="7"/>
      <c r="K20" s="7"/>
      <c r="L20" s="7">
        <v>60</v>
      </c>
      <c r="M20" s="7"/>
      <c r="N20" s="7"/>
      <c r="O20" s="7"/>
      <c r="P20" s="7"/>
      <c r="Q20" s="7"/>
      <c r="R20" s="7">
        <v>45</v>
      </c>
      <c r="S20" s="7"/>
      <c r="T20" s="7"/>
      <c r="U20" s="7"/>
      <c r="V20" s="7"/>
      <c r="W20" s="36"/>
    </row>
    <row r="21" spans="1:23" s="11" customFormat="1" ht="18" customHeight="1">
      <c r="A21" s="1">
        <v>17</v>
      </c>
      <c r="B21" s="1">
        <v>48569</v>
      </c>
      <c r="C21" s="5" t="s">
        <v>303</v>
      </c>
      <c r="D21" s="1" t="s">
        <v>394</v>
      </c>
      <c r="E21" s="6" t="s">
        <v>9</v>
      </c>
      <c r="F21" s="1" t="s">
        <v>188</v>
      </c>
      <c r="G21" s="1">
        <f t="shared" si="0"/>
        <v>95</v>
      </c>
      <c r="H21" s="31"/>
      <c r="I21" s="7"/>
      <c r="J21" s="7"/>
      <c r="K21" s="7"/>
      <c r="L21" s="7"/>
      <c r="M21" s="7"/>
      <c r="N21" s="7"/>
      <c r="O21" s="7"/>
      <c r="P21" s="7">
        <v>95</v>
      </c>
      <c r="Q21" s="7"/>
      <c r="R21" s="7"/>
      <c r="S21" s="7"/>
      <c r="T21" s="7"/>
      <c r="U21" s="7"/>
      <c r="V21" s="7"/>
      <c r="W21" s="32"/>
    </row>
    <row r="22" spans="1:23" s="11" customFormat="1" ht="18" customHeight="1">
      <c r="A22" s="1">
        <v>18</v>
      </c>
      <c r="B22" s="1">
        <v>49998</v>
      </c>
      <c r="C22" s="5" t="s">
        <v>304</v>
      </c>
      <c r="D22" s="1" t="s">
        <v>394</v>
      </c>
      <c r="E22" s="6" t="s">
        <v>9</v>
      </c>
      <c r="F22" s="1" t="s">
        <v>188</v>
      </c>
      <c r="G22" s="1">
        <f t="shared" si="0"/>
        <v>90</v>
      </c>
      <c r="H22" s="31"/>
      <c r="I22" s="7"/>
      <c r="J22" s="7"/>
      <c r="K22" s="7"/>
      <c r="L22" s="7"/>
      <c r="M22" s="7"/>
      <c r="N22" s="7"/>
      <c r="O22" s="7"/>
      <c r="P22" s="7">
        <v>90</v>
      </c>
      <c r="Q22" s="7"/>
      <c r="R22" s="7"/>
      <c r="S22" s="7"/>
      <c r="T22" s="7"/>
      <c r="U22" s="7"/>
      <c r="V22" s="7"/>
      <c r="W22" s="36"/>
    </row>
    <row r="23" spans="1:23" s="11" customFormat="1" ht="18" customHeight="1">
      <c r="A23" s="1">
        <v>19</v>
      </c>
      <c r="B23" s="1">
        <v>63563</v>
      </c>
      <c r="C23" s="5" t="s">
        <v>305</v>
      </c>
      <c r="D23" s="1" t="s">
        <v>394</v>
      </c>
      <c r="E23" s="6" t="s">
        <v>9</v>
      </c>
      <c r="F23" s="1" t="s">
        <v>188</v>
      </c>
      <c r="G23" s="1">
        <f t="shared" si="0"/>
        <v>85</v>
      </c>
      <c r="H23" s="31"/>
      <c r="I23" s="7"/>
      <c r="J23" s="7"/>
      <c r="K23" s="7"/>
      <c r="L23" s="7"/>
      <c r="M23" s="7"/>
      <c r="N23" s="7"/>
      <c r="O23" s="7"/>
      <c r="P23" s="7">
        <v>85</v>
      </c>
      <c r="Q23" s="7"/>
      <c r="R23" s="7"/>
      <c r="S23" s="7"/>
      <c r="T23" s="7"/>
      <c r="U23" s="7"/>
      <c r="V23" s="7"/>
      <c r="W23" s="36"/>
    </row>
    <row r="24" spans="1:23" s="11" customFormat="1" ht="18" customHeight="1">
      <c r="A24" s="1">
        <v>20</v>
      </c>
      <c r="B24" s="1">
        <v>60474</v>
      </c>
      <c r="C24" s="22" t="s">
        <v>88</v>
      </c>
      <c r="D24" s="1" t="s">
        <v>394</v>
      </c>
      <c r="E24" s="5" t="s">
        <v>9</v>
      </c>
      <c r="F24" s="1" t="s">
        <v>73</v>
      </c>
      <c r="G24" s="1">
        <f t="shared" si="0"/>
        <v>75</v>
      </c>
      <c r="H24" s="32"/>
      <c r="I24" s="1"/>
      <c r="J24" s="1">
        <v>55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>
        <v>20</v>
      </c>
      <c r="V24" s="1"/>
      <c r="W24" s="36"/>
    </row>
    <row r="25" spans="1:23" s="11" customFormat="1" ht="18" customHeight="1">
      <c r="A25" s="1">
        <v>21</v>
      </c>
      <c r="B25" s="1">
        <v>62061</v>
      </c>
      <c r="C25" s="5" t="s">
        <v>419</v>
      </c>
      <c r="D25" s="1" t="s">
        <v>394</v>
      </c>
      <c r="E25" s="6" t="s">
        <v>9</v>
      </c>
      <c r="F25" s="1" t="s">
        <v>45</v>
      </c>
      <c r="G25" s="1">
        <f t="shared" si="0"/>
        <v>65</v>
      </c>
      <c r="H25" s="31"/>
      <c r="I25" s="7"/>
      <c r="J25" s="7"/>
      <c r="K25" s="7"/>
      <c r="L25" s="7">
        <v>65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36"/>
    </row>
    <row r="26" spans="1:23" s="11" customFormat="1" ht="18" customHeight="1">
      <c r="A26" s="1">
        <v>21</v>
      </c>
      <c r="B26" s="1" t="s">
        <v>438</v>
      </c>
      <c r="C26" s="5" t="s">
        <v>439</v>
      </c>
      <c r="D26" s="1" t="s">
        <v>394</v>
      </c>
      <c r="E26" s="6" t="s">
        <v>440</v>
      </c>
      <c r="F26" s="1" t="s">
        <v>45</v>
      </c>
      <c r="G26" s="1">
        <f t="shared" si="0"/>
        <v>65</v>
      </c>
      <c r="H26" s="31"/>
      <c r="I26" s="7"/>
      <c r="J26" s="7">
        <v>65</v>
      </c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36"/>
    </row>
    <row r="27" spans="1:23" s="11" customFormat="1" ht="18" customHeight="1">
      <c r="A27" s="1">
        <v>21</v>
      </c>
      <c r="B27" s="1">
        <v>62000</v>
      </c>
      <c r="C27" s="5" t="s">
        <v>217</v>
      </c>
      <c r="D27" s="1" t="s">
        <v>394</v>
      </c>
      <c r="E27" s="6" t="s">
        <v>9</v>
      </c>
      <c r="F27" s="1" t="s">
        <v>149</v>
      </c>
      <c r="G27" s="1">
        <f t="shared" si="0"/>
        <v>65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>
        <v>65</v>
      </c>
      <c r="T27" s="7"/>
      <c r="U27" s="7"/>
      <c r="V27" s="7"/>
      <c r="W27" s="36"/>
    </row>
    <row r="28" spans="1:23" s="11" customFormat="1" ht="18" customHeight="1">
      <c r="A28" s="1">
        <v>21</v>
      </c>
      <c r="B28" s="1" t="s">
        <v>280</v>
      </c>
      <c r="C28" s="5" t="s">
        <v>281</v>
      </c>
      <c r="D28" s="1" t="s">
        <v>394</v>
      </c>
      <c r="E28" s="6" t="s">
        <v>9</v>
      </c>
      <c r="F28" s="1" t="s">
        <v>149</v>
      </c>
      <c r="G28" s="1">
        <f t="shared" si="0"/>
        <v>65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>
        <v>65</v>
      </c>
      <c r="S28" s="7"/>
      <c r="T28" s="7"/>
      <c r="U28" s="7"/>
      <c r="V28" s="7"/>
      <c r="W28" s="36"/>
    </row>
    <row r="29" spans="1:23" s="11" customFormat="1" ht="18" customHeight="1">
      <c r="A29" s="1">
        <v>25</v>
      </c>
      <c r="B29" s="1">
        <v>41259</v>
      </c>
      <c r="C29" s="22" t="s">
        <v>85</v>
      </c>
      <c r="D29" s="1" t="s">
        <v>394</v>
      </c>
      <c r="E29" s="5" t="s">
        <v>9</v>
      </c>
      <c r="F29" s="1" t="s">
        <v>58</v>
      </c>
      <c r="G29" s="1">
        <f t="shared" si="0"/>
        <v>61</v>
      </c>
      <c r="H29" s="32"/>
      <c r="I29" s="1"/>
      <c r="J29" s="1"/>
      <c r="K29" s="1">
        <v>6</v>
      </c>
      <c r="L29" s="1"/>
      <c r="M29" s="1"/>
      <c r="N29" s="1"/>
      <c r="O29" s="1"/>
      <c r="P29" s="1"/>
      <c r="Q29" s="1">
        <v>20</v>
      </c>
      <c r="R29" s="1"/>
      <c r="S29" s="1"/>
      <c r="T29" s="1"/>
      <c r="U29" s="1">
        <v>35</v>
      </c>
      <c r="V29" s="1"/>
      <c r="W29" s="36"/>
    </row>
    <row r="30" spans="1:23" s="11" customFormat="1" ht="18" customHeight="1">
      <c r="A30" s="1">
        <v>26</v>
      </c>
      <c r="B30" s="1">
        <v>49104</v>
      </c>
      <c r="C30" s="22" t="s">
        <v>87</v>
      </c>
      <c r="D30" s="1" t="s">
        <v>394</v>
      </c>
      <c r="E30" s="5" t="s">
        <v>9</v>
      </c>
      <c r="F30" s="1" t="s">
        <v>58</v>
      </c>
      <c r="G30" s="1">
        <f t="shared" si="0"/>
        <v>60</v>
      </c>
      <c r="H30" s="32"/>
      <c r="I30" s="1"/>
      <c r="J30" s="1"/>
      <c r="K30" s="1"/>
      <c r="L30" s="1"/>
      <c r="M30" s="1"/>
      <c r="N30" s="1"/>
      <c r="O30" s="1"/>
      <c r="P30" s="1"/>
      <c r="Q30" s="1">
        <v>35</v>
      </c>
      <c r="R30" s="1"/>
      <c r="S30" s="1"/>
      <c r="T30" s="1"/>
      <c r="U30" s="1">
        <v>25</v>
      </c>
      <c r="V30" s="1"/>
      <c r="W30" s="36"/>
    </row>
    <row r="31" spans="1:23" s="11" customFormat="1" ht="18" customHeight="1">
      <c r="A31" s="1">
        <v>27</v>
      </c>
      <c r="B31" s="1">
        <v>61834</v>
      </c>
      <c r="C31" s="22" t="s">
        <v>89</v>
      </c>
      <c r="D31" s="1" t="s">
        <v>394</v>
      </c>
      <c r="E31" s="5" t="s">
        <v>9</v>
      </c>
      <c r="F31" s="1" t="s">
        <v>58</v>
      </c>
      <c r="G31" s="1">
        <f t="shared" si="0"/>
        <v>55</v>
      </c>
      <c r="H31" s="32"/>
      <c r="I31" s="1"/>
      <c r="J31" s="1"/>
      <c r="K31" s="1">
        <v>10</v>
      </c>
      <c r="L31" s="1"/>
      <c r="M31" s="1"/>
      <c r="N31" s="1"/>
      <c r="O31" s="1"/>
      <c r="P31" s="1"/>
      <c r="Q31" s="1">
        <v>30</v>
      </c>
      <c r="R31" s="1"/>
      <c r="S31" s="1"/>
      <c r="T31" s="1"/>
      <c r="U31" s="1">
        <v>15</v>
      </c>
      <c r="V31" s="1"/>
      <c r="W31" s="36"/>
    </row>
    <row r="32" spans="1:23" s="11" customFormat="1" ht="18" customHeight="1">
      <c r="A32" s="1">
        <v>28</v>
      </c>
      <c r="B32" s="1">
        <v>49806</v>
      </c>
      <c r="C32" s="22" t="s">
        <v>46</v>
      </c>
      <c r="D32" s="1" t="s">
        <v>394</v>
      </c>
      <c r="E32" s="5" t="s">
        <v>9</v>
      </c>
      <c r="F32" s="1" t="s">
        <v>10</v>
      </c>
      <c r="G32" s="1">
        <f t="shared" si="0"/>
        <v>31</v>
      </c>
      <c r="H32" s="32"/>
      <c r="I32" s="1"/>
      <c r="J32" s="1"/>
      <c r="K32" s="1"/>
      <c r="L32" s="1"/>
      <c r="M32" s="1"/>
      <c r="N32" s="1">
        <v>6</v>
      </c>
      <c r="O32" s="1"/>
      <c r="P32" s="1"/>
      <c r="Q32" s="1"/>
      <c r="R32" s="1"/>
      <c r="S32" s="1"/>
      <c r="T32" s="1"/>
      <c r="U32" s="1"/>
      <c r="V32" s="1">
        <v>25</v>
      </c>
      <c r="W32" s="36"/>
    </row>
    <row r="33" spans="1:23" s="11" customFormat="1" ht="18" customHeight="1">
      <c r="A33" s="1">
        <v>29</v>
      </c>
      <c r="B33" s="1" t="s">
        <v>47</v>
      </c>
      <c r="C33" s="22" t="s">
        <v>48</v>
      </c>
      <c r="D33" s="1" t="s">
        <v>394</v>
      </c>
      <c r="E33" s="5" t="s">
        <v>9</v>
      </c>
      <c r="F33" s="1" t="s">
        <v>10</v>
      </c>
      <c r="G33" s="1">
        <f t="shared" si="0"/>
        <v>30</v>
      </c>
      <c r="H33" s="32"/>
      <c r="I33" s="1"/>
      <c r="J33" s="1"/>
      <c r="K33" s="1"/>
      <c r="L33" s="1"/>
      <c r="M33" s="1"/>
      <c r="N33" s="1">
        <v>15</v>
      </c>
      <c r="O33" s="1"/>
      <c r="P33" s="1"/>
      <c r="Q33" s="1"/>
      <c r="R33" s="1"/>
      <c r="S33" s="1"/>
      <c r="T33" s="1"/>
      <c r="U33" s="1"/>
      <c r="V33" s="1">
        <v>15</v>
      </c>
      <c r="W33" s="36"/>
    </row>
    <row r="34" spans="1:23" s="11" customFormat="1" ht="18" customHeight="1">
      <c r="A34" s="1">
        <v>29</v>
      </c>
      <c r="B34" s="1">
        <v>57553</v>
      </c>
      <c r="C34" s="22" t="s">
        <v>86</v>
      </c>
      <c r="D34" s="1" t="s">
        <v>394</v>
      </c>
      <c r="E34" s="5" t="s">
        <v>82</v>
      </c>
      <c r="F34" s="1" t="s">
        <v>73</v>
      </c>
      <c r="G34" s="1">
        <f t="shared" si="0"/>
        <v>30</v>
      </c>
      <c r="H34" s="3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>
        <v>30</v>
      </c>
      <c r="V34" s="1"/>
      <c r="W34" s="36"/>
    </row>
    <row r="35" spans="1:23" s="11" customFormat="1" ht="18" customHeight="1">
      <c r="A35" s="1">
        <v>31</v>
      </c>
      <c r="B35" s="1">
        <v>58241</v>
      </c>
      <c r="C35" s="5" t="s">
        <v>290</v>
      </c>
      <c r="D35" s="1" t="s">
        <v>394</v>
      </c>
      <c r="E35" s="6" t="s">
        <v>63</v>
      </c>
      <c r="F35" s="1" t="s">
        <v>58</v>
      </c>
      <c r="G35" s="1">
        <f t="shared" si="0"/>
        <v>28</v>
      </c>
      <c r="H35" s="31"/>
      <c r="I35" s="7"/>
      <c r="J35" s="7"/>
      <c r="K35" s="7">
        <v>3</v>
      </c>
      <c r="L35" s="7"/>
      <c r="M35" s="7"/>
      <c r="N35" s="7"/>
      <c r="O35" s="7"/>
      <c r="P35" s="7"/>
      <c r="Q35" s="7">
        <v>25</v>
      </c>
      <c r="R35" s="7"/>
      <c r="S35" s="7"/>
      <c r="T35" s="7"/>
      <c r="U35" s="7"/>
      <c r="V35" s="7"/>
      <c r="W35" s="36"/>
    </row>
    <row r="36" spans="1:23" s="11" customFormat="1" ht="18" customHeight="1">
      <c r="A36" s="1">
        <v>32</v>
      </c>
      <c r="B36" s="1">
        <v>62750</v>
      </c>
      <c r="C36" s="5" t="s">
        <v>383</v>
      </c>
      <c r="D36" s="1" t="s">
        <v>394</v>
      </c>
      <c r="E36" s="6" t="s">
        <v>9</v>
      </c>
      <c r="F36" s="1" t="s">
        <v>10</v>
      </c>
      <c r="G36" s="1">
        <f t="shared" si="0"/>
        <v>25</v>
      </c>
      <c r="H36" s="31"/>
      <c r="I36" s="7"/>
      <c r="J36" s="7"/>
      <c r="K36" s="7"/>
      <c r="L36" s="7"/>
      <c r="M36" s="7"/>
      <c r="N36" s="7">
        <v>25</v>
      </c>
      <c r="O36" s="7"/>
      <c r="P36" s="7"/>
      <c r="Q36" s="7"/>
      <c r="R36" s="7"/>
      <c r="S36" s="7"/>
      <c r="T36" s="7"/>
      <c r="U36" s="7"/>
      <c r="V36" s="7"/>
      <c r="W36" s="36"/>
    </row>
    <row r="37" spans="1:23" s="11" customFormat="1" ht="18" customHeight="1">
      <c r="A37" s="1">
        <v>33</v>
      </c>
      <c r="B37" s="1">
        <v>60736</v>
      </c>
      <c r="C37" s="5" t="s">
        <v>384</v>
      </c>
      <c r="D37" s="1" t="s">
        <v>394</v>
      </c>
      <c r="E37" s="6" t="s">
        <v>9</v>
      </c>
      <c r="F37" s="1" t="s">
        <v>10</v>
      </c>
      <c r="G37" s="1">
        <f t="shared" si="0"/>
        <v>20</v>
      </c>
      <c r="H37" s="31"/>
      <c r="I37" s="7"/>
      <c r="J37" s="7"/>
      <c r="K37" s="7"/>
      <c r="L37" s="7"/>
      <c r="M37" s="7"/>
      <c r="N37" s="7">
        <v>20</v>
      </c>
      <c r="O37" s="7"/>
      <c r="P37" s="7"/>
      <c r="Q37" s="7"/>
      <c r="R37" s="7"/>
      <c r="S37" s="7"/>
      <c r="T37" s="7"/>
      <c r="U37" s="7"/>
      <c r="V37" s="7"/>
      <c r="W37" s="36"/>
    </row>
    <row r="38" spans="1:23" s="11" customFormat="1" ht="18" customHeight="1">
      <c r="A38" s="1">
        <v>34</v>
      </c>
      <c r="B38" s="1" t="s">
        <v>441</v>
      </c>
      <c r="C38" s="5" t="s">
        <v>442</v>
      </c>
      <c r="D38" s="1" t="s">
        <v>394</v>
      </c>
      <c r="E38" s="6" t="s">
        <v>9</v>
      </c>
      <c r="F38" s="1" t="s">
        <v>149</v>
      </c>
      <c r="G38" s="1">
        <f t="shared" si="0"/>
        <v>15</v>
      </c>
      <c r="H38" s="31"/>
      <c r="I38" s="7"/>
      <c r="J38" s="7">
        <v>15</v>
      </c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36"/>
    </row>
    <row r="39" spans="1:23" s="11" customFormat="1" ht="18" customHeight="1">
      <c r="A39" s="1">
        <v>35</v>
      </c>
      <c r="B39" s="1" t="s">
        <v>133</v>
      </c>
      <c r="C39" s="5" t="s">
        <v>134</v>
      </c>
      <c r="D39" s="1" t="s">
        <v>394</v>
      </c>
      <c r="E39" s="6" t="s">
        <v>9</v>
      </c>
      <c r="F39" s="1" t="s">
        <v>108</v>
      </c>
      <c r="G39" s="1">
        <f t="shared" si="0"/>
        <v>12.5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f>25/2</f>
        <v>12.5</v>
      </c>
      <c r="U39" s="7"/>
      <c r="V39" s="7"/>
      <c r="W39" s="36"/>
    </row>
    <row r="40" spans="1:23" s="11" customFormat="1" ht="18" customHeight="1">
      <c r="A40" s="1">
        <v>36</v>
      </c>
      <c r="B40" s="1" t="s">
        <v>443</v>
      </c>
      <c r="C40" s="5" t="s">
        <v>444</v>
      </c>
      <c r="D40" s="1" t="s">
        <v>394</v>
      </c>
      <c r="E40" s="6" t="s">
        <v>9</v>
      </c>
      <c r="F40" s="1" t="s">
        <v>188</v>
      </c>
      <c r="G40" s="1">
        <f t="shared" si="0"/>
        <v>10</v>
      </c>
      <c r="H40" s="31"/>
      <c r="I40" s="7"/>
      <c r="J40" s="7">
        <v>10</v>
      </c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36"/>
    </row>
    <row r="41" spans="1:23" s="11" customFormat="1" ht="18" customHeight="1">
      <c r="A41" s="1">
        <v>36</v>
      </c>
      <c r="B41" s="1" t="s">
        <v>135</v>
      </c>
      <c r="C41" s="22" t="s">
        <v>136</v>
      </c>
      <c r="D41" s="1" t="s">
        <v>394</v>
      </c>
      <c r="E41" s="5" t="s">
        <v>120</v>
      </c>
      <c r="F41" s="1" t="s">
        <v>108</v>
      </c>
      <c r="G41" s="1">
        <f t="shared" si="0"/>
        <v>10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>
        <v>10</v>
      </c>
      <c r="U41" s="1"/>
      <c r="V41" s="1"/>
      <c r="W41" s="36"/>
    </row>
    <row r="42" spans="1:23" s="11" customFormat="1" ht="18" customHeight="1">
      <c r="A42" s="1">
        <v>36</v>
      </c>
      <c r="B42" s="1" t="s">
        <v>342</v>
      </c>
      <c r="C42" s="5" t="s">
        <v>343</v>
      </c>
      <c r="D42" s="1" t="s">
        <v>394</v>
      </c>
      <c r="E42" s="6" t="s">
        <v>344</v>
      </c>
      <c r="F42" s="1" t="s">
        <v>345</v>
      </c>
      <c r="G42" s="1">
        <f t="shared" si="0"/>
        <v>10</v>
      </c>
      <c r="H42" s="31"/>
      <c r="I42" s="7"/>
      <c r="J42" s="7"/>
      <c r="K42" s="7"/>
      <c r="L42" s="7"/>
      <c r="M42" s="7"/>
      <c r="N42" s="7"/>
      <c r="O42" s="7">
        <v>10</v>
      </c>
      <c r="P42" s="7"/>
      <c r="Q42" s="7"/>
      <c r="R42" s="7"/>
      <c r="S42" s="7"/>
      <c r="T42" s="7"/>
      <c r="U42" s="7"/>
      <c r="V42" s="7"/>
      <c r="W42" s="36"/>
    </row>
    <row r="43" spans="1:23" s="11" customFormat="1" ht="18" customHeight="1">
      <c r="A43" s="1">
        <v>39</v>
      </c>
      <c r="B43" s="1">
        <v>54321</v>
      </c>
      <c r="C43" s="5" t="s">
        <v>423</v>
      </c>
      <c r="D43" s="1" t="s">
        <v>394</v>
      </c>
      <c r="E43" s="6" t="s">
        <v>69</v>
      </c>
      <c r="F43" s="1" t="s">
        <v>58</v>
      </c>
      <c r="G43" s="1">
        <f t="shared" si="0"/>
        <v>8</v>
      </c>
      <c r="H43" s="31"/>
      <c r="I43" s="7"/>
      <c r="J43" s="7"/>
      <c r="K43" s="7">
        <v>8</v>
      </c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36"/>
    </row>
    <row r="44" spans="1:23" s="11" customFormat="1" ht="18" customHeight="1">
      <c r="A44" s="1">
        <v>39</v>
      </c>
      <c r="B44" s="1" t="s">
        <v>49</v>
      </c>
      <c r="C44" s="22" t="s">
        <v>50</v>
      </c>
      <c r="D44" s="1" t="s">
        <v>394</v>
      </c>
      <c r="E44" s="5" t="s">
        <v>19</v>
      </c>
      <c r="F44" s="1" t="s">
        <v>10</v>
      </c>
      <c r="G44" s="1">
        <f t="shared" si="0"/>
        <v>8</v>
      </c>
      <c r="H44" s="3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>
        <v>8</v>
      </c>
      <c r="W44" s="36"/>
    </row>
    <row r="45" spans="1:23" s="11" customFormat="1" ht="18" customHeight="1">
      <c r="A45" s="1">
        <v>39</v>
      </c>
      <c r="B45" s="1">
        <v>36042</v>
      </c>
      <c r="C45" s="22" t="s">
        <v>90</v>
      </c>
      <c r="D45" s="1" t="s">
        <v>394</v>
      </c>
      <c r="E45" s="5" t="s">
        <v>63</v>
      </c>
      <c r="F45" s="1" t="s">
        <v>58</v>
      </c>
      <c r="G45" s="1">
        <f t="shared" si="0"/>
        <v>8</v>
      </c>
      <c r="H45" s="3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>
        <v>8</v>
      </c>
      <c r="V45" s="1"/>
      <c r="W45" s="36"/>
    </row>
    <row r="46" spans="1:23" s="11" customFormat="1" ht="18" customHeight="1">
      <c r="A46" s="1">
        <v>39</v>
      </c>
      <c r="B46" s="1">
        <v>56304</v>
      </c>
      <c r="C46" s="5" t="s">
        <v>385</v>
      </c>
      <c r="D46" s="1" t="s">
        <v>394</v>
      </c>
      <c r="E46" s="6" t="s">
        <v>9</v>
      </c>
      <c r="F46" s="1" t="s">
        <v>10</v>
      </c>
      <c r="G46" s="1">
        <f t="shared" si="0"/>
        <v>8</v>
      </c>
      <c r="H46" s="31"/>
      <c r="I46" s="7"/>
      <c r="J46" s="7"/>
      <c r="K46" s="7"/>
      <c r="L46" s="7"/>
      <c r="M46" s="7"/>
      <c r="N46" s="7">
        <v>8</v>
      </c>
      <c r="O46" s="7"/>
      <c r="P46" s="7"/>
      <c r="Q46" s="7"/>
      <c r="R46" s="7"/>
      <c r="S46" s="7"/>
      <c r="T46" s="7"/>
      <c r="U46" s="7"/>
      <c r="V46" s="7"/>
      <c r="W46" s="36"/>
    </row>
    <row r="47" spans="1:23" s="11" customFormat="1" ht="18" customHeight="1">
      <c r="A47" s="1">
        <v>43</v>
      </c>
      <c r="B47" s="1" t="s">
        <v>51</v>
      </c>
      <c r="C47" s="22" t="s">
        <v>52</v>
      </c>
      <c r="D47" s="1" t="s">
        <v>394</v>
      </c>
      <c r="E47" s="5" t="s">
        <v>9</v>
      </c>
      <c r="F47" s="1" t="s">
        <v>10</v>
      </c>
      <c r="G47" s="1">
        <f t="shared" si="0"/>
        <v>6</v>
      </c>
      <c r="H47" s="3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>
        <v>6</v>
      </c>
      <c r="W47" s="36"/>
    </row>
    <row r="48" spans="1:23" s="11" customFormat="1" ht="18" customHeight="1">
      <c r="A48" s="1">
        <v>44</v>
      </c>
      <c r="B48" s="1" t="s">
        <v>53</v>
      </c>
      <c r="C48" s="22" t="s">
        <v>54</v>
      </c>
      <c r="D48" s="1" t="s">
        <v>394</v>
      </c>
      <c r="E48" s="5" t="s">
        <v>20</v>
      </c>
      <c r="F48" s="1" t="s">
        <v>10</v>
      </c>
      <c r="G48" s="1">
        <f t="shared" si="0"/>
        <v>4</v>
      </c>
      <c r="H48" s="3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>
        <v>4</v>
      </c>
      <c r="W48" s="36"/>
    </row>
    <row r="49" spans="1:23" ht="18" customHeight="1">
      <c r="A49" s="1"/>
      <c r="B49" s="1"/>
      <c r="C49" s="22"/>
      <c r="D49" s="1"/>
      <c r="E49" s="6"/>
      <c r="F49" s="1"/>
      <c r="G49" s="1"/>
      <c r="H49" s="28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34"/>
    </row>
    <row r="50" spans="1:23" ht="6.9" customHeight="1">
      <c r="A50" s="38"/>
      <c r="B50" s="33"/>
      <c r="C50" s="39"/>
      <c r="D50" s="33"/>
      <c r="E50" s="40"/>
      <c r="F50" s="33"/>
      <c r="G50" s="41"/>
      <c r="H50" s="33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37"/>
    </row>
    <row r="51" spans="1:23" s="8" customFormat="1" ht="12.75" customHeight="1">
      <c r="A51" s="13"/>
      <c r="B51" s="14"/>
      <c r="D51" s="14"/>
      <c r="E51" s="15"/>
      <c r="F51" s="14"/>
      <c r="G51" s="14"/>
      <c r="H51" s="14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</row>
    <row r="52" spans="1:23">
      <c r="C52" s="2"/>
      <c r="D52" s="10"/>
      <c r="E52" s="2"/>
      <c r="H52" s="12"/>
      <c r="V52" s="3"/>
    </row>
    <row r="53" spans="1:23">
      <c r="B53" s="49"/>
      <c r="C53" s="2"/>
      <c r="D53" s="10"/>
      <c r="E53" s="2"/>
      <c r="H53" s="12"/>
      <c r="V53" s="3"/>
    </row>
    <row r="54" spans="1:23">
      <c r="B54" s="49"/>
      <c r="C54" s="2"/>
      <c r="D54" s="10"/>
      <c r="E54" s="2"/>
      <c r="H54" s="12"/>
      <c r="V54" s="3"/>
    </row>
    <row r="55" spans="1:23">
      <c r="B55" s="49"/>
      <c r="C55" s="2"/>
      <c r="D55" s="10"/>
      <c r="E55" s="2"/>
      <c r="H55" s="12"/>
      <c r="V55" s="3"/>
    </row>
    <row r="56" spans="1:23">
      <c r="B56" s="49"/>
      <c r="C56" s="2"/>
      <c r="D56" s="10"/>
      <c r="E56" s="2"/>
      <c r="H56" s="12"/>
      <c r="V56" s="3"/>
    </row>
    <row r="57" spans="1:23">
      <c r="B57" s="49"/>
      <c r="C57" s="2"/>
      <c r="D57" s="10"/>
      <c r="E57" s="2"/>
      <c r="H57" s="12"/>
      <c r="V57" s="3"/>
    </row>
    <row r="58" spans="1:23">
      <c r="C58" s="2"/>
      <c r="D58" s="10"/>
      <c r="E58" s="2"/>
      <c r="H58" s="12"/>
      <c r="V58" s="3"/>
    </row>
    <row r="59" spans="1:23">
      <c r="C59" s="2"/>
      <c r="D59" s="10"/>
      <c r="E59" s="2"/>
      <c r="H59" s="12"/>
      <c r="V59" s="3"/>
    </row>
    <row r="60" spans="1:23">
      <c r="C60" s="2"/>
      <c r="D60" s="10"/>
      <c r="E60" s="2"/>
      <c r="H60" s="12"/>
      <c r="V60" s="3"/>
    </row>
  </sheetData>
  <sheetProtection algorithmName="SHA-512" hashValue="xW2IsxzK6CfRSKsGV/rUu45UJRgvw9DZXccK2ayPpwt/y9YP927V1CU8bJ7H8bytGenXeI9Hyc6aelHah2FD9Q==" saltValue="p/26c3Tfdty6eIMRApw+jA==" spinCount="100000" sheet="1" selectLockedCells="1" selectUnlockedCells="1"/>
  <sortState xmlns:xlrd2="http://schemas.microsoft.com/office/spreadsheetml/2017/richdata2" ref="B5:V48">
    <sortCondition descending="1" ref="G5:G48"/>
  </sortState>
  <mergeCells count="16">
    <mergeCell ref="A1:G1"/>
    <mergeCell ref="T1:T2"/>
    <mergeCell ref="U1:U2"/>
    <mergeCell ref="V1:V2"/>
    <mergeCell ref="A2:G2"/>
    <mergeCell ref="I1:I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1:C1048576">
    <cfRule type="duplicateValues" dxfId="51" priority="2"/>
  </conditionalFormatting>
  <conditionalFormatting sqref="B3:C3">
    <cfRule type="duplicateValues" dxfId="50" priority="13" stopIfTrue="1"/>
  </conditionalFormatting>
  <conditionalFormatting sqref="B5:C48">
    <cfRule type="duplicateValues" dxfId="49" priority="10965" stopIfTrue="1"/>
  </conditionalFormatting>
  <conditionalFormatting sqref="B5:C49">
    <cfRule type="duplicateValues" dxfId="48" priority="10967" stopIfTrue="1"/>
    <cfRule type="duplicateValues" dxfId="47" priority="10968" stopIfTrue="1"/>
    <cfRule type="duplicateValues" dxfId="46" priority="10969" stopIfTrue="1"/>
  </conditionalFormatting>
  <conditionalFormatting sqref="B10:C51 B1:C2 B4:C4 B52:B60 B61:C65531">
    <cfRule type="expression" dxfId="45" priority="7620" stopIfTrue="1">
      <formula>AND(COUNTIF($B$1:$C$2, B1)+COUNTIF($B$4:$C$4, B1)+COUNTIF($B$10:$C$65531, B1)&gt;1,NOT(ISBLANK(B1)))</formula>
    </cfRule>
  </conditionalFormatting>
  <conditionalFormatting sqref="B10:C51">
    <cfRule type="duplicateValues" dxfId="44" priority="10978" stopIfTrue="1"/>
  </conditionalFormatting>
  <conditionalFormatting sqref="B61:C1048576 B1:C51 B52:B60">
    <cfRule type="duplicateValues" dxfId="43" priority="5"/>
  </conditionalFormatting>
  <conditionalFormatting sqref="C49">
    <cfRule type="duplicateValues" dxfId="42" priority="205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S21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433</v>
      </c>
      <c r="K1" s="63" t="s">
        <v>420</v>
      </c>
      <c r="L1" s="63" t="s">
        <v>408</v>
      </c>
      <c r="M1" s="63" t="s">
        <v>402</v>
      </c>
      <c r="N1" s="63" t="s">
        <v>365</v>
      </c>
      <c r="O1" s="63" t="s">
        <v>293</v>
      </c>
      <c r="P1" s="63" t="s">
        <v>234</v>
      </c>
      <c r="Q1" s="63" t="s">
        <v>173</v>
      </c>
      <c r="R1" s="63" t="s">
        <v>105</v>
      </c>
      <c r="S1" s="27"/>
    </row>
    <row r="2" spans="1:19" s="4" customFormat="1" ht="99" customHeight="1">
      <c r="A2" s="57" t="s">
        <v>456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64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45815</v>
      </c>
      <c r="L3" s="19">
        <v>45794</v>
      </c>
      <c r="M3" s="19">
        <v>45794</v>
      </c>
      <c r="N3" s="19">
        <v>45744</v>
      </c>
      <c r="O3" s="19">
        <v>45739</v>
      </c>
      <c r="P3" s="19">
        <v>45731</v>
      </c>
      <c r="Q3" s="19">
        <v>45724</v>
      </c>
      <c r="R3" s="19">
        <v>45711</v>
      </c>
      <c r="S3" s="34"/>
    </row>
    <row r="4" spans="1:19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181</v>
      </c>
      <c r="K4" s="21" t="s">
        <v>8</v>
      </c>
      <c r="L4" s="21" t="s">
        <v>181</v>
      </c>
      <c r="M4" s="21" t="s">
        <v>181</v>
      </c>
      <c r="N4" s="21" t="s">
        <v>181</v>
      </c>
      <c r="O4" s="21" t="s">
        <v>181</v>
      </c>
      <c r="P4" s="21" t="s">
        <v>181</v>
      </c>
      <c r="Q4" s="21" t="s">
        <v>181</v>
      </c>
      <c r="R4" s="21" t="s">
        <v>8</v>
      </c>
      <c r="S4" s="35"/>
    </row>
    <row r="5" spans="1:19" s="11" customFormat="1" ht="18" customHeight="1">
      <c r="A5" s="1">
        <v>1</v>
      </c>
      <c r="B5" s="1">
        <v>42417</v>
      </c>
      <c r="C5" s="5" t="s">
        <v>190</v>
      </c>
      <c r="D5" s="1" t="s">
        <v>395</v>
      </c>
      <c r="E5" s="6" t="s">
        <v>191</v>
      </c>
      <c r="F5" s="1" t="s">
        <v>45</v>
      </c>
      <c r="G5" s="1">
        <f t="shared" ref="G5:G15" si="0">SUM(I5:R5)</f>
        <v>515</v>
      </c>
      <c r="H5" s="31"/>
      <c r="I5" s="7"/>
      <c r="J5" s="7">
        <v>90</v>
      </c>
      <c r="K5" s="7"/>
      <c r="L5" s="7">
        <v>50</v>
      </c>
      <c r="M5" s="7">
        <v>95</v>
      </c>
      <c r="N5" s="7">
        <v>80</v>
      </c>
      <c r="O5" s="7"/>
      <c r="P5" s="7">
        <v>100</v>
      </c>
      <c r="Q5" s="7">
        <v>100</v>
      </c>
      <c r="R5" s="7"/>
      <c r="S5" s="32"/>
    </row>
    <row r="6" spans="1:19" s="11" customFormat="1" ht="18" customHeight="1">
      <c r="A6" s="1">
        <v>2</v>
      </c>
      <c r="B6" s="1">
        <v>48705</v>
      </c>
      <c r="C6" s="5" t="s">
        <v>193</v>
      </c>
      <c r="D6" s="1" t="s">
        <v>395</v>
      </c>
      <c r="E6" s="6" t="s">
        <v>9</v>
      </c>
      <c r="F6" s="1" t="s">
        <v>35</v>
      </c>
      <c r="G6" s="1">
        <f t="shared" si="0"/>
        <v>470</v>
      </c>
      <c r="H6" s="31"/>
      <c r="I6" s="7"/>
      <c r="J6" s="7">
        <v>75</v>
      </c>
      <c r="K6" s="7"/>
      <c r="L6" s="7">
        <f>90/2</f>
        <v>45</v>
      </c>
      <c r="M6" s="7">
        <v>90</v>
      </c>
      <c r="N6" s="7">
        <v>75</v>
      </c>
      <c r="O6" s="7"/>
      <c r="P6" s="7">
        <v>95</v>
      </c>
      <c r="Q6" s="7">
        <v>90</v>
      </c>
      <c r="R6" s="7"/>
      <c r="S6" s="32"/>
    </row>
    <row r="7" spans="1:19" s="11" customFormat="1" ht="18" customHeight="1">
      <c r="A7" s="1">
        <v>3</v>
      </c>
      <c r="B7" s="1">
        <v>48355</v>
      </c>
      <c r="C7" s="5" t="s">
        <v>192</v>
      </c>
      <c r="D7" s="1" t="s">
        <v>395</v>
      </c>
      <c r="E7" s="6" t="s">
        <v>9</v>
      </c>
      <c r="F7" s="1" t="s">
        <v>149</v>
      </c>
      <c r="G7" s="1">
        <f t="shared" si="0"/>
        <v>412.5</v>
      </c>
      <c r="H7" s="31"/>
      <c r="I7" s="7"/>
      <c r="J7" s="7">
        <v>80</v>
      </c>
      <c r="K7" s="7"/>
      <c r="L7" s="7">
        <f>95/2</f>
        <v>47.5</v>
      </c>
      <c r="M7" s="7">
        <v>100</v>
      </c>
      <c r="N7" s="7"/>
      <c r="O7" s="7"/>
      <c r="P7" s="7">
        <v>90</v>
      </c>
      <c r="Q7" s="7">
        <v>95</v>
      </c>
      <c r="R7" s="7"/>
      <c r="S7" s="36"/>
    </row>
    <row r="8" spans="1:19" s="11" customFormat="1" ht="18" customHeight="1">
      <c r="A8" s="1">
        <v>4</v>
      </c>
      <c r="B8" s="1">
        <v>42762</v>
      </c>
      <c r="C8" s="5" t="s">
        <v>195</v>
      </c>
      <c r="D8" s="1" t="s">
        <v>395</v>
      </c>
      <c r="E8" s="5" t="s">
        <v>9</v>
      </c>
      <c r="F8" s="1" t="s">
        <v>196</v>
      </c>
      <c r="G8" s="1">
        <f t="shared" si="0"/>
        <v>280</v>
      </c>
      <c r="H8" s="32"/>
      <c r="I8" s="1"/>
      <c r="J8" s="1"/>
      <c r="K8" s="1"/>
      <c r="L8" s="1"/>
      <c r="M8" s="1">
        <v>80</v>
      </c>
      <c r="N8" s="1">
        <v>70</v>
      </c>
      <c r="O8" s="1">
        <v>50</v>
      </c>
      <c r="P8" s="1"/>
      <c r="Q8" s="1">
        <v>80</v>
      </c>
      <c r="R8" s="1"/>
      <c r="S8" s="32"/>
    </row>
    <row r="9" spans="1:19" s="11" customFormat="1" ht="18" customHeight="1">
      <c r="A9" s="1">
        <v>5</v>
      </c>
      <c r="B9" s="1" t="s">
        <v>272</v>
      </c>
      <c r="C9" s="5" t="s">
        <v>273</v>
      </c>
      <c r="D9" s="1" t="s">
        <v>395</v>
      </c>
      <c r="E9" s="6" t="s">
        <v>9</v>
      </c>
      <c r="F9" s="1" t="s">
        <v>35</v>
      </c>
      <c r="G9" s="1">
        <f t="shared" si="0"/>
        <v>255</v>
      </c>
      <c r="H9" s="31"/>
      <c r="I9" s="7"/>
      <c r="J9" s="7">
        <v>85</v>
      </c>
      <c r="K9" s="7"/>
      <c r="L9" s="7"/>
      <c r="M9" s="7"/>
      <c r="N9" s="7">
        <v>85</v>
      </c>
      <c r="O9" s="7"/>
      <c r="P9" s="7">
        <v>85</v>
      </c>
      <c r="Q9" s="7"/>
      <c r="R9" s="7"/>
      <c r="S9" s="36"/>
    </row>
    <row r="10" spans="1:19" s="11" customFormat="1" ht="18" customHeight="1">
      <c r="A10" s="1">
        <v>6</v>
      </c>
      <c r="B10" s="1">
        <v>49931</v>
      </c>
      <c r="C10" s="5" t="s">
        <v>194</v>
      </c>
      <c r="D10" s="1" t="s">
        <v>395</v>
      </c>
      <c r="E10" s="6" t="s">
        <v>9</v>
      </c>
      <c r="F10" s="1" t="s">
        <v>149</v>
      </c>
      <c r="G10" s="1">
        <f t="shared" si="0"/>
        <v>165</v>
      </c>
      <c r="H10" s="31"/>
      <c r="I10" s="7"/>
      <c r="J10" s="7"/>
      <c r="K10" s="7"/>
      <c r="L10" s="7"/>
      <c r="M10" s="7"/>
      <c r="N10" s="7"/>
      <c r="O10" s="7"/>
      <c r="P10" s="7">
        <v>80</v>
      </c>
      <c r="Q10" s="7">
        <v>85</v>
      </c>
      <c r="R10" s="7"/>
      <c r="S10" s="36"/>
    </row>
    <row r="11" spans="1:19" s="11" customFormat="1" ht="18" customHeight="1">
      <c r="A11" s="1">
        <v>7</v>
      </c>
      <c r="B11" s="24">
        <v>59533</v>
      </c>
      <c r="C11" s="25" t="s">
        <v>403</v>
      </c>
      <c r="D11" s="1" t="s">
        <v>395</v>
      </c>
      <c r="E11" s="26" t="s">
        <v>9</v>
      </c>
      <c r="F11" s="24" t="s">
        <v>149</v>
      </c>
      <c r="G11" s="1">
        <f t="shared" si="0"/>
        <v>150</v>
      </c>
      <c r="H11" s="31"/>
      <c r="I11" s="44"/>
      <c r="J11" s="44">
        <v>65</v>
      </c>
      <c r="K11" s="44"/>
      <c r="L11" s="44"/>
      <c r="M11" s="44">
        <v>85</v>
      </c>
      <c r="N11" s="44"/>
      <c r="O11" s="44"/>
      <c r="P11" s="44"/>
      <c r="Q11" s="44"/>
      <c r="R11" s="44"/>
      <c r="S11" s="36"/>
    </row>
    <row r="12" spans="1:19" s="11" customFormat="1" ht="18" customHeight="1">
      <c r="A12" s="1">
        <v>8</v>
      </c>
      <c r="B12" s="24">
        <v>61725</v>
      </c>
      <c r="C12" s="25" t="s">
        <v>197</v>
      </c>
      <c r="D12" s="1" t="s">
        <v>395</v>
      </c>
      <c r="E12" s="26" t="s">
        <v>9</v>
      </c>
      <c r="F12" s="24" t="s">
        <v>188</v>
      </c>
      <c r="G12" s="1">
        <f t="shared" si="0"/>
        <v>122.5</v>
      </c>
      <c r="H12" s="31"/>
      <c r="I12" s="44"/>
      <c r="J12" s="44"/>
      <c r="K12" s="44"/>
      <c r="L12" s="44"/>
      <c r="M12" s="44"/>
      <c r="N12" s="44"/>
      <c r="O12" s="44">
        <f>95/2</f>
        <v>47.5</v>
      </c>
      <c r="P12" s="44"/>
      <c r="Q12" s="44">
        <v>75</v>
      </c>
      <c r="R12" s="44"/>
      <c r="S12" s="36"/>
    </row>
    <row r="13" spans="1:19" s="11" customFormat="1" ht="18" customHeight="1">
      <c r="A13" s="1">
        <v>9</v>
      </c>
      <c r="B13" s="24" t="s">
        <v>368</v>
      </c>
      <c r="C13" s="25" t="s">
        <v>369</v>
      </c>
      <c r="D13" s="1" t="s">
        <v>395</v>
      </c>
      <c r="E13" s="26" t="s">
        <v>148</v>
      </c>
      <c r="F13" s="24" t="s">
        <v>149</v>
      </c>
      <c r="G13" s="1">
        <f t="shared" si="0"/>
        <v>95</v>
      </c>
      <c r="H13" s="31"/>
      <c r="I13" s="44"/>
      <c r="J13" s="44"/>
      <c r="K13" s="44"/>
      <c r="L13" s="44"/>
      <c r="M13" s="44"/>
      <c r="N13" s="44">
        <v>95</v>
      </c>
      <c r="O13" s="44"/>
      <c r="P13" s="44"/>
      <c r="Q13" s="44"/>
      <c r="R13" s="44"/>
      <c r="S13" s="36"/>
    </row>
    <row r="14" spans="1:19" s="11" customFormat="1" ht="18" customHeight="1">
      <c r="A14" s="1">
        <v>10</v>
      </c>
      <c r="B14" s="24">
        <v>49971</v>
      </c>
      <c r="C14" s="25" t="s">
        <v>424</v>
      </c>
      <c r="D14" s="1" t="s">
        <v>395</v>
      </c>
      <c r="E14" s="26" t="s">
        <v>9</v>
      </c>
      <c r="F14" s="24" t="s">
        <v>58</v>
      </c>
      <c r="G14" s="1">
        <f t="shared" si="0"/>
        <v>12.5</v>
      </c>
      <c r="H14" s="31"/>
      <c r="I14" s="44"/>
      <c r="J14" s="44"/>
      <c r="K14" s="44">
        <f>25/2</f>
        <v>12.5</v>
      </c>
      <c r="L14" s="44"/>
      <c r="M14" s="44"/>
      <c r="N14" s="44"/>
      <c r="O14" s="44"/>
      <c r="P14" s="44"/>
      <c r="Q14" s="44"/>
      <c r="R14" s="44"/>
      <c r="S14" s="36"/>
    </row>
    <row r="15" spans="1:19" s="11" customFormat="1" ht="18" customHeight="1">
      <c r="A15" s="1">
        <v>10</v>
      </c>
      <c r="B15" s="24" t="s">
        <v>139</v>
      </c>
      <c r="C15" s="25" t="s">
        <v>140</v>
      </c>
      <c r="D15" s="1" t="s">
        <v>395</v>
      </c>
      <c r="E15" s="26" t="s">
        <v>130</v>
      </c>
      <c r="F15" s="24" t="s">
        <v>108</v>
      </c>
      <c r="G15" s="1">
        <f t="shared" si="0"/>
        <v>12.5</v>
      </c>
      <c r="H15" s="31"/>
      <c r="I15" s="44"/>
      <c r="J15" s="44"/>
      <c r="K15" s="44"/>
      <c r="L15" s="44"/>
      <c r="M15" s="44"/>
      <c r="N15" s="44"/>
      <c r="O15" s="44"/>
      <c r="P15" s="44"/>
      <c r="Q15" s="44"/>
      <c r="R15" s="44">
        <f>25/2</f>
        <v>12.5</v>
      </c>
      <c r="S15" s="36"/>
    </row>
    <row r="16" spans="1:19" ht="18" customHeight="1">
      <c r="A16" s="1"/>
      <c r="B16" s="1"/>
      <c r="C16" s="5"/>
      <c r="D16" s="1"/>
      <c r="E16" s="6"/>
      <c r="F16" s="1"/>
      <c r="G16" s="1"/>
      <c r="H16" s="28"/>
      <c r="I16" s="7"/>
      <c r="J16" s="7"/>
      <c r="K16" s="7"/>
      <c r="L16" s="7"/>
      <c r="M16" s="7"/>
      <c r="N16" s="7"/>
      <c r="O16" s="7"/>
      <c r="P16" s="7"/>
      <c r="Q16" s="7"/>
      <c r="R16" s="7"/>
      <c r="S16" s="34"/>
    </row>
    <row r="17" spans="1:19" ht="6.9" customHeight="1">
      <c r="A17" s="38"/>
      <c r="B17" s="33"/>
      <c r="C17" s="39"/>
      <c r="D17" s="33"/>
      <c r="E17" s="40"/>
      <c r="F17" s="33"/>
      <c r="G17" s="41"/>
      <c r="H17" s="33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37"/>
    </row>
    <row r="18" spans="1:19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</row>
    <row r="21" spans="1:19">
      <c r="C21" s="45"/>
    </row>
  </sheetData>
  <sheetProtection algorithmName="SHA-512" hashValue="1B18HB3icZepZYBDlPMvq7YdAW2L9d9C0nukfXpxuNNxTMDPC0ZOShEtlu/nuA/NJqs6rYgnk6ZaYPWpaJBEhg==" saltValue="a7y9ICfJPFVcsxodFbHvPg==" spinCount="100000" sheet="1" selectLockedCells="1" selectUnlockedCells="1"/>
  <sortState xmlns:xlrd2="http://schemas.microsoft.com/office/spreadsheetml/2017/richdata2" ref="B5:R15">
    <sortCondition descending="1" ref="G5:G15"/>
  </sortState>
  <mergeCells count="12">
    <mergeCell ref="R1:R2"/>
    <mergeCell ref="Q1:Q2"/>
    <mergeCell ref="A2:G2"/>
    <mergeCell ref="P1:P2"/>
    <mergeCell ref="I1:I2"/>
    <mergeCell ref="O1:O2"/>
    <mergeCell ref="A1:G1"/>
    <mergeCell ref="N1:N2"/>
    <mergeCell ref="M1:M2"/>
    <mergeCell ref="L1:L2"/>
    <mergeCell ref="K1:K2"/>
    <mergeCell ref="J1:J2"/>
  </mergeCells>
  <conditionalFormatting sqref="B3:C3">
    <cfRule type="duplicateValues" dxfId="41" priority="1" stopIfTrue="1"/>
  </conditionalFormatting>
  <conditionalFormatting sqref="B5:C15">
    <cfRule type="duplicateValues" dxfId="40" priority="10864" stopIfTrue="1"/>
  </conditionalFormatting>
  <conditionalFormatting sqref="B5:C16">
    <cfRule type="duplicateValues" dxfId="39" priority="10865" stopIfTrue="1"/>
    <cfRule type="duplicateValues" dxfId="38" priority="10866" stopIfTrue="1"/>
    <cfRule type="duplicateValues" dxfId="37" priority="10867" stopIfTrue="1"/>
  </conditionalFormatting>
  <conditionalFormatting sqref="B9:C18">
    <cfRule type="duplicateValues" dxfId="36" priority="10871" stopIfTrue="1"/>
  </conditionalFormatting>
  <conditionalFormatting sqref="B9:C20 B1:C2 B4:C4 B21 B22:C65518">
    <cfRule type="expression" dxfId="35" priority="3" stopIfTrue="1">
      <formula>AND(COUNTIF($B$1:$C$2, B1)+COUNTIF($B$4:$C$4, B1)+COUNTIF($B$9:$C$65518, B1)&gt;1,NOT(ISBLANK(B1)))</formula>
    </cfRule>
  </conditionalFormatting>
  <conditionalFormatting sqref="C16">
    <cfRule type="duplicateValues" dxfId="34" priority="2" stopIfTrue="1"/>
  </conditionalFormatting>
  <pageMargins left="0.24" right="0.13" top="0.36" bottom="0.34" header="0.2" footer="0.18"/>
  <pageSetup paperSize="9" scale="82" fitToHeight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W59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1.5546875" style="2" bestFit="1" customWidth="1"/>
    <col min="5" max="5" width="51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433</v>
      </c>
      <c r="K1" s="63" t="s">
        <v>420</v>
      </c>
      <c r="L1" s="63" t="s">
        <v>408</v>
      </c>
      <c r="M1" s="63" t="s">
        <v>402</v>
      </c>
      <c r="N1" s="63" t="s">
        <v>375</v>
      </c>
      <c r="O1" s="63" t="s">
        <v>365</v>
      </c>
      <c r="P1" s="63" t="s">
        <v>293</v>
      </c>
      <c r="Q1" s="63" t="s">
        <v>286</v>
      </c>
      <c r="R1" s="63" t="s">
        <v>234</v>
      </c>
      <c r="S1" s="63" t="s">
        <v>173</v>
      </c>
      <c r="T1" s="63" t="s">
        <v>105</v>
      </c>
      <c r="U1" s="63" t="s">
        <v>59</v>
      </c>
      <c r="V1" s="63" t="s">
        <v>7</v>
      </c>
      <c r="W1" s="46"/>
    </row>
    <row r="2" spans="1:23" s="4" customFormat="1" ht="96.75" customHeight="1">
      <c r="A2" s="57" t="s">
        <v>455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47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45815</v>
      </c>
      <c r="L3" s="19">
        <v>45794</v>
      </c>
      <c r="M3" s="19">
        <v>45794</v>
      </c>
      <c r="N3" s="19">
        <v>45746</v>
      </c>
      <c r="O3" s="19">
        <v>45744</v>
      </c>
      <c r="P3" s="19">
        <v>45739</v>
      </c>
      <c r="Q3" s="19">
        <v>45738</v>
      </c>
      <c r="R3" s="19">
        <v>45731</v>
      </c>
      <c r="S3" s="19">
        <v>45724</v>
      </c>
      <c r="T3" s="19">
        <v>45711</v>
      </c>
      <c r="U3" s="19">
        <v>45710</v>
      </c>
      <c r="V3" s="19">
        <v>45704</v>
      </c>
      <c r="W3" s="34"/>
    </row>
    <row r="4" spans="1:23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181</v>
      </c>
      <c r="K4" s="21" t="s">
        <v>8</v>
      </c>
      <c r="L4" s="21" t="s">
        <v>181</v>
      </c>
      <c r="M4" s="21" t="s">
        <v>181</v>
      </c>
      <c r="N4" s="21" t="s">
        <v>8</v>
      </c>
      <c r="O4" s="21" t="s">
        <v>181</v>
      </c>
      <c r="P4" s="21" t="s">
        <v>181</v>
      </c>
      <c r="Q4" s="21" t="s">
        <v>60</v>
      </c>
      <c r="R4" s="21" t="s">
        <v>181</v>
      </c>
      <c r="S4" s="21" t="s">
        <v>181</v>
      </c>
      <c r="T4" s="21" t="s">
        <v>8</v>
      </c>
      <c r="U4" s="21" t="s">
        <v>60</v>
      </c>
      <c r="V4" s="21" t="s">
        <v>8</v>
      </c>
      <c r="W4" s="35"/>
    </row>
    <row r="5" spans="1:23" s="11" customFormat="1" ht="18" customHeight="1">
      <c r="A5" s="1">
        <v>1</v>
      </c>
      <c r="B5" s="1">
        <v>43921</v>
      </c>
      <c r="C5" s="5" t="s">
        <v>218</v>
      </c>
      <c r="D5" s="1" t="s">
        <v>396</v>
      </c>
      <c r="E5" s="6" t="s">
        <v>9</v>
      </c>
      <c r="F5" s="1" t="s">
        <v>149</v>
      </c>
      <c r="G5" s="1">
        <f t="shared" ref="G5:G36" si="0">SUM(I5:V5)</f>
        <v>600</v>
      </c>
      <c r="H5" s="31"/>
      <c r="I5" s="7"/>
      <c r="J5" s="7">
        <v>100</v>
      </c>
      <c r="K5" s="7"/>
      <c r="L5" s="7">
        <v>100</v>
      </c>
      <c r="M5" s="7">
        <v>100</v>
      </c>
      <c r="N5" s="7"/>
      <c r="O5" s="7">
        <v>100</v>
      </c>
      <c r="P5" s="7"/>
      <c r="Q5" s="7"/>
      <c r="R5" s="7">
        <v>100</v>
      </c>
      <c r="S5" s="7">
        <v>100</v>
      </c>
      <c r="T5" s="7"/>
      <c r="U5" s="7"/>
      <c r="V5" s="7"/>
      <c r="W5" s="36"/>
    </row>
    <row r="6" spans="1:23" s="11" customFormat="1" ht="18" customHeight="1">
      <c r="A6" s="1">
        <v>2</v>
      </c>
      <c r="B6" s="1">
        <v>59224</v>
      </c>
      <c r="C6" s="22" t="s">
        <v>227</v>
      </c>
      <c r="D6" s="1" t="s">
        <v>396</v>
      </c>
      <c r="E6" s="6" t="s">
        <v>9</v>
      </c>
      <c r="F6" s="1" t="s">
        <v>149</v>
      </c>
      <c r="G6" s="1">
        <f t="shared" si="0"/>
        <v>400</v>
      </c>
      <c r="H6" s="31"/>
      <c r="I6" s="7"/>
      <c r="J6" s="7">
        <v>60</v>
      </c>
      <c r="K6" s="7"/>
      <c r="L6" s="7">
        <v>65</v>
      </c>
      <c r="M6" s="7">
        <v>60</v>
      </c>
      <c r="N6" s="7"/>
      <c r="O6" s="7"/>
      <c r="P6" s="7">
        <v>100</v>
      </c>
      <c r="Q6" s="7"/>
      <c r="R6" s="7">
        <v>60</v>
      </c>
      <c r="S6" s="7">
        <v>55</v>
      </c>
      <c r="T6" s="7"/>
      <c r="U6" s="7"/>
      <c r="V6" s="7"/>
      <c r="W6" s="36"/>
    </row>
    <row r="7" spans="1:23" s="11" customFormat="1" ht="18" customHeight="1">
      <c r="A7" s="1">
        <v>3</v>
      </c>
      <c r="B7" s="1">
        <v>54221</v>
      </c>
      <c r="C7" s="5" t="s">
        <v>221</v>
      </c>
      <c r="D7" s="1" t="s">
        <v>396</v>
      </c>
      <c r="E7" s="6" t="s">
        <v>20</v>
      </c>
      <c r="F7" s="1" t="s">
        <v>149</v>
      </c>
      <c r="G7" s="1">
        <f t="shared" si="0"/>
        <v>355</v>
      </c>
      <c r="H7" s="31"/>
      <c r="I7" s="7"/>
      <c r="J7" s="7"/>
      <c r="K7" s="7"/>
      <c r="L7" s="7">
        <v>95</v>
      </c>
      <c r="M7" s="7">
        <v>85</v>
      </c>
      <c r="N7" s="7"/>
      <c r="O7" s="7"/>
      <c r="P7" s="7"/>
      <c r="Q7" s="7"/>
      <c r="R7" s="7">
        <v>90</v>
      </c>
      <c r="S7" s="7">
        <v>85</v>
      </c>
      <c r="T7" s="7"/>
      <c r="U7" s="7"/>
      <c r="V7" s="7"/>
      <c r="W7" s="36"/>
    </row>
    <row r="8" spans="1:23" s="11" customFormat="1" ht="18" customHeight="1">
      <c r="A8" s="1">
        <v>4</v>
      </c>
      <c r="B8" s="1">
        <v>46284</v>
      </c>
      <c r="C8" s="22" t="s">
        <v>224</v>
      </c>
      <c r="D8" s="1" t="s">
        <v>396</v>
      </c>
      <c r="E8" s="6" t="s">
        <v>9</v>
      </c>
      <c r="F8" s="1" t="s">
        <v>149</v>
      </c>
      <c r="G8" s="1">
        <f t="shared" si="0"/>
        <v>310</v>
      </c>
      <c r="H8" s="31"/>
      <c r="I8" s="7"/>
      <c r="J8" s="7">
        <v>85</v>
      </c>
      <c r="K8" s="7"/>
      <c r="L8" s="7"/>
      <c r="M8" s="7">
        <v>90</v>
      </c>
      <c r="N8" s="7"/>
      <c r="O8" s="7">
        <v>65</v>
      </c>
      <c r="P8" s="7"/>
      <c r="Q8" s="7"/>
      <c r="R8" s="7"/>
      <c r="S8" s="7">
        <v>70</v>
      </c>
      <c r="T8" s="7"/>
      <c r="U8" s="7"/>
      <c r="V8" s="7"/>
      <c r="W8" s="36"/>
    </row>
    <row r="9" spans="1:23" s="11" customFormat="1" ht="18" customHeight="1">
      <c r="A9" s="1">
        <v>5</v>
      </c>
      <c r="B9" s="1">
        <v>51520</v>
      </c>
      <c r="C9" s="22" t="s">
        <v>219</v>
      </c>
      <c r="D9" s="1" t="s">
        <v>396</v>
      </c>
      <c r="E9" s="6" t="s">
        <v>9</v>
      </c>
      <c r="F9" s="1" t="s">
        <v>149</v>
      </c>
      <c r="G9" s="1">
        <f t="shared" si="0"/>
        <v>295</v>
      </c>
      <c r="H9" s="31"/>
      <c r="I9" s="7"/>
      <c r="J9" s="7">
        <v>95</v>
      </c>
      <c r="K9" s="7"/>
      <c r="L9" s="7"/>
      <c r="M9" s="7">
        <v>95</v>
      </c>
      <c r="N9" s="7"/>
      <c r="O9" s="7">
        <v>10</v>
      </c>
      <c r="P9" s="7"/>
      <c r="Q9" s="7"/>
      <c r="R9" s="7"/>
      <c r="S9" s="7">
        <v>95</v>
      </c>
      <c r="T9" s="7"/>
      <c r="U9" s="7"/>
      <c r="V9" s="7"/>
      <c r="W9" s="36"/>
    </row>
    <row r="10" spans="1:23" s="11" customFormat="1" ht="18" customHeight="1">
      <c r="A10" s="1">
        <v>6</v>
      </c>
      <c r="B10" s="1" t="s">
        <v>246</v>
      </c>
      <c r="C10" s="22" t="s">
        <v>247</v>
      </c>
      <c r="D10" s="1" t="s">
        <v>396</v>
      </c>
      <c r="E10" s="6" t="s">
        <v>9</v>
      </c>
      <c r="F10" s="1" t="s">
        <v>73</v>
      </c>
      <c r="G10" s="1">
        <f t="shared" si="0"/>
        <v>280</v>
      </c>
      <c r="H10" s="31"/>
      <c r="I10" s="7"/>
      <c r="J10" s="7">
        <v>90</v>
      </c>
      <c r="K10" s="7"/>
      <c r="L10" s="7"/>
      <c r="M10" s="7"/>
      <c r="N10" s="7"/>
      <c r="O10" s="7">
        <v>95</v>
      </c>
      <c r="P10" s="7"/>
      <c r="Q10" s="7"/>
      <c r="R10" s="7">
        <v>95</v>
      </c>
      <c r="S10" s="7"/>
      <c r="T10" s="7"/>
      <c r="U10" s="7"/>
      <c r="V10" s="7"/>
      <c r="W10" s="36"/>
    </row>
    <row r="11" spans="1:23" s="11" customFormat="1" ht="18" customHeight="1">
      <c r="A11" s="1">
        <v>7</v>
      </c>
      <c r="B11" s="24">
        <v>58752</v>
      </c>
      <c r="C11" s="43" t="s">
        <v>250</v>
      </c>
      <c r="D11" s="1" t="s">
        <v>396</v>
      </c>
      <c r="E11" s="6" t="s">
        <v>20</v>
      </c>
      <c r="F11" s="1" t="s">
        <v>149</v>
      </c>
      <c r="G11" s="1">
        <f t="shared" si="0"/>
        <v>265</v>
      </c>
      <c r="H11" s="31"/>
      <c r="I11" s="44"/>
      <c r="J11" s="44">
        <v>65</v>
      </c>
      <c r="K11" s="44"/>
      <c r="L11" s="44">
        <v>55</v>
      </c>
      <c r="M11" s="44">
        <v>65</v>
      </c>
      <c r="N11" s="44"/>
      <c r="O11" s="44"/>
      <c r="P11" s="44"/>
      <c r="Q11" s="44"/>
      <c r="R11" s="44">
        <v>80</v>
      </c>
      <c r="S11" s="44"/>
      <c r="T11" s="44"/>
      <c r="U11" s="44"/>
      <c r="V11" s="44"/>
      <c r="W11" s="36"/>
    </row>
    <row r="12" spans="1:23" s="11" customFormat="1" ht="18" customHeight="1">
      <c r="A12" s="1">
        <v>8</v>
      </c>
      <c r="B12" s="1" t="s">
        <v>352</v>
      </c>
      <c r="C12" s="22" t="s">
        <v>353</v>
      </c>
      <c r="D12" s="1" t="s">
        <v>396</v>
      </c>
      <c r="E12" s="6" t="s">
        <v>9</v>
      </c>
      <c r="F12" s="1" t="s">
        <v>35</v>
      </c>
      <c r="G12" s="1">
        <f t="shared" si="0"/>
        <v>210</v>
      </c>
      <c r="H12" s="31"/>
      <c r="I12" s="7"/>
      <c r="J12" s="7">
        <v>55</v>
      </c>
      <c r="K12" s="7"/>
      <c r="L12" s="7"/>
      <c r="M12" s="7">
        <v>80</v>
      </c>
      <c r="N12" s="7"/>
      <c r="O12" s="7">
        <v>75</v>
      </c>
      <c r="P12" s="7"/>
      <c r="Q12" s="7"/>
      <c r="R12" s="7"/>
      <c r="S12" s="7"/>
      <c r="T12" s="7"/>
      <c r="U12" s="7"/>
      <c r="V12" s="7"/>
      <c r="W12" s="32"/>
    </row>
    <row r="13" spans="1:23" s="11" customFormat="1" ht="18" customHeight="1">
      <c r="A13" s="1">
        <v>8</v>
      </c>
      <c r="B13" s="1">
        <v>60561</v>
      </c>
      <c r="C13" s="22" t="s">
        <v>225</v>
      </c>
      <c r="D13" s="1" t="s">
        <v>396</v>
      </c>
      <c r="E13" s="6" t="s">
        <v>9</v>
      </c>
      <c r="F13" s="1" t="s">
        <v>149</v>
      </c>
      <c r="G13" s="1">
        <f t="shared" si="0"/>
        <v>210</v>
      </c>
      <c r="H13" s="31"/>
      <c r="I13" s="7"/>
      <c r="J13" s="7">
        <v>70</v>
      </c>
      <c r="K13" s="7"/>
      <c r="L13" s="7"/>
      <c r="M13" s="7">
        <v>75</v>
      </c>
      <c r="N13" s="7"/>
      <c r="O13" s="7"/>
      <c r="P13" s="7"/>
      <c r="Q13" s="7"/>
      <c r="R13" s="7"/>
      <c r="S13" s="7">
        <v>65</v>
      </c>
      <c r="T13" s="7"/>
      <c r="U13" s="7"/>
      <c r="V13" s="7"/>
      <c r="W13" s="36"/>
    </row>
    <row r="14" spans="1:23" s="11" customFormat="1" ht="18" customHeight="1">
      <c r="A14" s="1">
        <v>10</v>
      </c>
      <c r="B14" s="1">
        <v>46009</v>
      </c>
      <c r="C14" s="22" t="s">
        <v>223</v>
      </c>
      <c r="D14" s="1" t="s">
        <v>396</v>
      </c>
      <c r="E14" s="6" t="s">
        <v>9</v>
      </c>
      <c r="F14" s="1" t="s">
        <v>149</v>
      </c>
      <c r="G14" s="1">
        <f t="shared" si="0"/>
        <v>195</v>
      </c>
      <c r="H14" s="31"/>
      <c r="I14" s="7"/>
      <c r="J14" s="7"/>
      <c r="K14" s="7"/>
      <c r="L14" s="7"/>
      <c r="M14" s="7">
        <v>45</v>
      </c>
      <c r="N14" s="7"/>
      <c r="O14" s="7"/>
      <c r="P14" s="7"/>
      <c r="Q14" s="7"/>
      <c r="R14" s="7">
        <v>75</v>
      </c>
      <c r="S14" s="7">
        <v>75</v>
      </c>
      <c r="T14" s="7"/>
      <c r="U14" s="7"/>
      <c r="V14" s="7"/>
      <c r="W14" s="36"/>
    </row>
    <row r="15" spans="1:23" s="11" customFormat="1" ht="18" customHeight="1">
      <c r="A15" s="1">
        <v>11</v>
      </c>
      <c r="B15" s="1">
        <v>56230</v>
      </c>
      <c r="C15" s="22" t="s">
        <v>222</v>
      </c>
      <c r="D15" s="1" t="s">
        <v>396</v>
      </c>
      <c r="E15" s="6" t="s">
        <v>9</v>
      </c>
      <c r="F15" s="1" t="s">
        <v>196</v>
      </c>
      <c r="G15" s="1">
        <f t="shared" si="0"/>
        <v>175</v>
      </c>
      <c r="H15" s="31"/>
      <c r="I15" s="7"/>
      <c r="J15" s="7"/>
      <c r="K15" s="7"/>
      <c r="L15" s="7"/>
      <c r="M15" s="7">
        <v>70</v>
      </c>
      <c r="N15" s="7"/>
      <c r="O15" s="7">
        <v>25</v>
      </c>
      <c r="P15" s="7"/>
      <c r="Q15" s="7"/>
      <c r="R15" s="7"/>
      <c r="S15" s="7">
        <v>80</v>
      </c>
      <c r="T15" s="7"/>
      <c r="U15" s="7"/>
      <c r="V15" s="7"/>
      <c r="W15" s="36"/>
    </row>
    <row r="16" spans="1:23" s="11" customFormat="1" ht="18" customHeight="1">
      <c r="A16" s="1">
        <v>11</v>
      </c>
      <c r="B16" s="1">
        <v>59780</v>
      </c>
      <c r="C16" s="22" t="s">
        <v>229</v>
      </c>
      <c r="D16" s="1" t="s">
        <v>396</v>
      </c>
      <c r="E16" s="6" t="s">
        <v>9</v>
      </c>
      <c r="F16" s="1" t="s">
        <v>149</v>
      </c>
      <c r="G16" s="1">
        <f t="shared" si="0"/>
        <v>175</v>
      </c>
      <c r="H16" s="31"/>
      <c r="I16" s="7"/>
      <c r="J16" s="7">
        <v>35</v>
      </c>
      <c r="K16" s="7"/>
      <c r="L16" s="7">
        <v>70</v>
      </c>
      <c r="M16" s="7">
        <v>35</v>
      </c>
      <c r="N16" s="7"/>
      <c r="O16" s="7"/>
      <c r="P16" s="7"/>
      <c r="Q16" s="7"/>
      <c r="R16" s="7"/>
      <c r="S16" s="7">
        <v>35</v>
      </c>
      <c r="T16" s="7"/>
      <c r="U16" s="7"/>
      <c r="V16" s="7"/>
      <c r="W16" s="36"/>
    </row>
    <row r="17" spans="1:23" s="11" customFormat="1" ht="18" customHeight="1">
      <c r="A17" s="1">
        <v>13</v>
      </c>
      <c r="B17" s="1" t="s">
        <v>248</v>
      </c>
      <c r="C17" s="22" t="s">
        <v>249</v>
      </c>
      <c r="D17" s="1" t="s">
        <v>396</v>
      </c>
      <c r="E17" s="6" t="s">
        <v>9</v>
      </c>
      <c r="F17" s="1" t="s">
        <v>149</v>
      </c>
      <c r="G17" s="1">
        <f t="shared" si="0"/>
        <v>170</v>
      </c>
      <c r="H17" s="31"/>
      <c r="I17" s="7"/>
      <c r="J17" s="7"/>
      <c r="K17" s="7"/>
      <c r="L17" s="7">
        <v>85</v>
      </c>
      <c r="M17" s="7"/>
      <c r="N17" s="7"/>
      <c r="O17" s="7"/>
      <c r="P17" s="7"/>
      <c r="Q17" s="7"/>
      <c r="R17" s="7">
        <v>85</v>
      </c>
      <c r="S17" s="7"/>
      <c r="T17" s="7"/>
      <c r="U17" s="7"/>
      <c r="V17" s="7"/>
      <c r="W17" s="36"/>
    </row>
    <row r="18" spans="1:23" s="11" customFormat="1" ht="18" customHeight="1">
      <c r="A18" s="1">
        <v>14</v>
      </c>
      <c r="B18" s="1">
        <v>56060</v>
      </c>
      <c r="C18" s="22" t="s">
        <v>220</v>
      </c>
      <c r="D18" s="1" t="s">
        <v>396</v>
      </c>
      <c r="E18" s="6" t="s">
        <v>9</v>
      </c>
      <c r="F18" s="1" t="s">
        <v>149</v>
      </c>
      <c r="G18" s="1">
        <f t="shared" si="0"/>
        <v>160</v>
      </c>
      <c r="H18" s="31"/>
      <c r="I18" s="7"/>
      <c r="J18" s="7"/>
      <c r="K18" s="7"/>
      <c r="L18" s="7"/>
      <c r="M18" s="7"/>
      <c r="N18" s="7"/>
      <c r="O18" s="7">
        <v>70</v>
      </c>
      <c r="P18" s="7"/>
      <c r="Q18" s="7"/>
      <c r="R18" s="7"/>
      <c r="S18" s="7">
        <v>90</v>
      </c>
      <c r="T18" s="7"/>
      <c r="U18" s="7"/>
      <c r="V18" s="7"/>
      <c r="W18" s="36"/>
    </row>
    <row r="19" spans="1:23" s="11" customFormat="1" ht="18" customHeight="1">
      <c r="A19" s="1">
        <v>15</v>
      </c>
      <c r="B19" s="1">
        <v>61734</v>
      </c>
      <c r="C19" s="22" t="s">
        <v>294</v>
      </c>
      <c r="D19" s="1" t="s">
        <v>396</v>
      </c>
      <c r="E19" s="6" t="s">
        <v>9</v>
      </c>
      <c r="F19" s="1" t="s">
        <v>188</v>
      </c>
      <c r="G19" s="1">
        <f t="shared" si="0"/>
        <v>150</v>
      </c>
      <c r="H19" s="31"/>
      <c r="I19" s="7"/>
      <c r="J19" s="7"/>
      <c r="K19" s="7"/>
      <c r="L19" s="7"/>
      <c r="M19" s="7">
        <v>55</v>
      </c>
      <c r="N19" s="7"/>
      <c r="O19" s="7"/>
      <c r="P19" s="7">
        <v>95</v>
      </c>
      <c r="Q19" s="7"/>
      <c r="R19" s="7"/>
      <c r="S19" s="7"/>
      <c r="T19" s="7"/>
      <c r="U19" s="7"/>
      <c r="V19" s="7"/>
      <c r="W19" s="36"/>
    </row>
    <row r="20" spans="1:23" s="11" customFormat="1" ht="18" customHeight="1">
      <c r="A20" s="1">
        <v>15</v>
      </c>
      <c r="B20" s="1" t="s">
        <v>251</v>
      </c>
      <c r="C20" s="22" t="s">
        <v>252</v>
      </c>
      <c r="D20" s="1" t="s">
        <v>396</v>
      </c>
      <c r="E20" s="6" t="s">
        <v>9</v>
      </c>
      <c r="F20" s="1" t="s">
        <v>149</v>
      </c>
      <c r="G20" s="1">
        <f t="shared" si="0"/>
        <v>150</v>
      </c>
      <c r="H20" s="31"/>
      <c r="I20" s="7"/>
      <c r="J20" s="7"/>
      <c r="K20" s="7"/>
      <c r="L20" s="7">
        <v>80</v>
      </c>
      <c r="M20" s="7"/>
      <c r="N20" s="7"/>
      <c r="O20" s="7"/>
      <c r="P20" s="7"/>
      <c r="Q20" s="7"/>
      <c r="R20" s="7">
        <v>70</v>
      </c>
      <c r="S20" s="7"/>
      <c r="T20" s="7"/>
      <c r="U20" s="7"/>
      <c r="V20" s="7"/>
      <c r="W20" s="36"/>
    </row>
    <row r="21" spans="1:23" s="11" customFormat="1" ht="18" customHeight="1">
      <c r="A21" s="1">
        <v>17</v>
      </c>
      <c r="B21" s="1" t="s">
        <v>253</v>
      </c>
      <c r="C21" s="22" t="s">
        <v>254</v>
      </c>
      <c r="D21" s="1" t="s">
        <v>396</v>
      </c>
      <c r="E21" s="6" t="s">
        <v>20</v>
      </c>
      <c r="F21" s="1" t="s">
        <v>149</v>
      </c>
      <c r="G21" s="1">
        <f t="shared" si="0"/>
        <v>140</v>
      </c>
      <c r="H21" s="31"/>
      <c r="I21" s="7"/>
      <c r="J21" s="7">
        <v>15</v>
      </c>
      <c r="K21" s="7"/>
      <c r="L21" s="7">
        <v>60</v>
      </c>
      <c r="M21" s="7"/>
      <c r="N21" s="7"/>
      <c r="O21" s="7"/>
      <c r="P21" s="7"/>
      <c r="Q21" s="7"/>
      <c r="R21" s="7">
        <v>65</v>
      </c>
      <c r="S21" s="7"/>
      <c r="T21" s="7"/>
      <c r="U21" s="7"/>
      <c r="V21" s="7"/>
      <c r="W21" s="36"/>
    </row>
    <row r="22" spans="1:23" s="11" customFormat="1" ht="18" customHeight="1">
      <c r="A22" s="1">
        <v>18</v>
      </c>
      <c r="B22" s="1" t="s">
        <v>257</v>
      </c>
      <c r="C22" s="22" t="s">
        <v>258</v>
      </c>
      <c r="D22" s="1" t="s">
        <v>396</v>
      </c>
      <c r="E22" s="6" t="s">
        <v>216</v>
      </c>
      <c r="F22" s="1" t="s">
        <v>45</v>
      </c>
      <c r="G22" s="1">
        <f t="shared" si="0"/>
        <v>125</v>
      </c>
      <c r="H22" s="31"/>
      <c r="I22" s="7"/>
      <c r="J22" s="7"/>
      <c r="K22" s="7"/>
      <c r="L22" s="7">
        <v>90</v>
      </c>
      <c r="M22" s="7"/>
      <c r="N22" s="7"/>
      <c r="O22" s="7"/>
      <c r="P22" s="7"/>
      <c r="Q22" s="7"/>
      <c r="R22" s="7">
        <v>35</v>
      </c>
      <c r="S22" s="7"/>
      <c r="T22" s="7"/>
      <c r="U22" s="7"/>
      <c r="V22" s="7"/>
      <c r="W22" s="36"/>
    </row>
    <row r="23" spans="1:23" s="11" customFormat="1" ht="18" customHeight="1">
      <c r="A23" s="1">
        <v>19</v>
      </c>
      <c r="B23" s="1">
        <v>61109</v>
      </c>
      <c r="C23" s="22" t="s">
        <v>226</v>
      </c>
      <c r="D23" s="1" t="s">
        <v>396</v>
      </c>
      <c r="E23" s="6" t="s">
        <v>9</v>
      </c>
      <c r="F23" s="1" t="s">
        <v>149</v>
      </c>
      <c r="G23" s="1">
        <f t="shared" si="0"/>
        <v>105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45</v>
      </c>
      <c r="S23" s="7">
        <v>60</v>
      </c>
      <c r="T23" s="7"/>
      <c r="U23" s="7"/>
      <c r="V23" s="7"/>
      <c r="W23" s="36"/>
    </row>
    <row r="24" spans="1:23" s="11" customFormat="1" ht="18" customHeight="1">
      <c r="A24" s="1">
        <v>20</v>
      </c>
      <c r="B24" s="1">
        <v>60853</v>
      </c>
      <c r="C24" s="22" t="s">
        <v>91</v>
      </c>
      <c r="D24" s="1" t="s">
        <v>396</v>
      </c>
      <c r="E24" s="6" t="s">
        <v>63</v>
      </c>
      <c r="F24" s="1" t="s">
        <v>58</v>
      </c>
      <c r="G24" s="1">
        <f t="shared" si="0"/>
        <v>100</v>
      </c>
      <c r="H24" s="31"/>
      <c r="I24" s="7"/>
      <c r="J24" s="7"/>
      <c r="K24" s="7"/>
      <c r="L24" s="7"/>
      <c r="M24" s="7"/>
      <c r="N24" s="7"/>
      <c r="O24" s="7"/>
      <c r="P24" s="7"/>
      <c r="Q24" s="7">
        <v>50</v>
      </c>
      <c r="R24" s="7"/>
      <c r="S24" s="7"/>
      <c r="T24" s="7"/>
      <c r="U24" s="7">
        <v>50</v>
      </c>
      <c r="V24" s="7"/>
      <c r="W24" s="36"/>
    </row>
    <row r="25" spans="1:23" s="11" customFormat="1" ht="18" customHeight="1">
      <c r="A25" s="1">
        <v>20</v>
      </c>
      <c r="B25" s="1" t="s">
        <v>255</v>
      </c>
      <c r="C25" s="22" t="s">
        <v>256</v>
      </c>
      <c r="D25" s="1" t="s">
        <v>396</v>
      </c>
      <c r="E25" s="6" t="s">
        <v>216</v>
      </c>
      <c r="F25" s="1" t="s">
        <v>45</v>
      </c>
      <c r="G25" s="1">
        <f t="shared" si="0"/>
        <v>100</v>
      </c>
      <c r="H25" s="31"/>
      <c r="I25" s="7"/>
      <c r="J25" s="7"/>
      <c r="K25" s="7"/>
      <c r="L25" s="7">
        <v>45</v>
      </c>
      <c r="M25" s="7"/>
      <c r="N25" s="7"/>
      <c r="O25" s="7"/>
      <c r="P25" s="7"/>
      <c r="Q25" s="7"/>
      <c r="R25" s="7">
        <v>55</v>
      </c>
      <c r="S25" s="7"/>
      <c r="T25" s="7"/>
      <c r="U25" s="7"/>
      <c r="V25" s="7"/>
      <c r="W25" s="36"/>
    </row>
    <row r="26" spans="1:23" s="11" customFormat="1" ht="18" customHeight="1">
      <c r="A26" s="1">
        <v>20</v>
      </c>
      <c r="B26" s="1" t="s">
        <v>354</v>
      </c>
      <c r="C26" s="22" t="s">
        <v>355</v>
      </c>
      <c r="D26" s="1" t="s">
        <v>396</v>
      </c>
      <c r="E26" s="6" t="s">
        <v>356</v>
      </c>
      <c r="F26" s="1" t="s">
        <v>73</v>
      </c>
      <c r="G26" s="1">
        <f t="shared" si="0"/>
        <v>100</v>
      </c>
      <c r="H26" s="31"/>
      <c r="I26" s="7"/>
      <c r="J26" s="7">
        <v>45</v>
      </c>
      <c r="K26" s="7"/>
      <c r="L26" s="7"/>
      <c r="M26" s="7"/>
      <c r="N26" s="7"/>
      <c r="O26" s="7">
        <v>55</v>
      </c>
      <c r="P26" s="7"/>
      <c r="Q26" s="7"/>
      <c r="R26" s="7"/>
      <c r="S26" s="7"/>
      <c r="T26" s="7"/>
      <c r="U26" s="7"/>
      <c r="V26" s="7"/>
      <c r="W26" s="36"/>
    </row>
    <row r="27" spans="1:23" s="11" customFormat="1" ht="18" customHeight="1">
      <c r="A27" s="1">
        <v>23</v>
      </c>
      <c r="B27" s="1">
        <v>63439</v>
      </c>
      <c r="C27" s="22" t="s">
        <v>295</v>
      </c>
      <c r="D27" s="1" t="s">
        <v>396</v>
      </c>
      <c r="E27" s="6" t="s">
        <v>9</v>
      </c>
      <c r="F27" s="1" t="s">
        <v>188</v>
      </c>
      <c r="G27" s="1">
        <f t="shared" si="0"/>
        <v>90</v>
      </c>
      <c r="H27" s="31"/>
      <c r="I27" s="7"/>
      <c r="J27" s="7"/>
      <c r="K27" s="7"/>
      <c r="L27" s="7"/>
      <c r="M27" s="7"/>
      <c r="N27" s="7"/>
      <c r="O27" s="7"/>
      <c r="P27" s="7">
        <v>90</v>
      </c>
      <c r="Q27" s="7"/>
      <c r="R27" s="7"/>
      <c r="S27" s="7"/>
      <c r="T27" s="7"/>
      <c r="U27" s="7"/>
      <c r="V27" s="7"/>
      <c r="W27" s="36"/>
    </row>
    <row r="28" spans="1:23" s="11" customFormat="1" ht="18" customHeight="1">
      <c r="A28" s="1">
        <v>23</v>
      </c>
      <c r="B28" s="1">
        <v>63701</v>
      </c>
      <c r="C28" s="22" t="s">
        <v>93</v>
      </c>
      <c r="D28" s="1" t="s">
        <v>396</v>
      </c>
      <c r="E28" s="6" t="s">
        <v>9</v>
      </c>
      <c r="F28" s="1" t="s">
        <v>58</v>
      </c>
      <c r="G28" s="1">
        <f t="shared" si="0"/>
        <v>90</v>
      </c>
      <c r="H28" s="31"/>
      <c r="I28" s="7"/>
      <c r="J28" s="7"/>
      <c r="K28" s="7">
        <v>20</v>
      </c>
      <c r="L28" s="7"/>
      <c r="M28" s="7"/>
      <c r="N28" s="7"/>
      <c r="O28" s="7"/>
      <c r="P28" s="7"/>
      <c r="Q28" s="7">
        <v>35</v>
      </c>
      <c r="R28" s="7"/>
      <c r="S28" s="7"/>
      <c r="T28" s="7"/>
      <c r="U28" s="7">
        <v>35</v>
      </c>
      <c r="V28" s="7"/>
      <c r="W28" s="36"/>
    </row>
    <row r="29" spans="1:23" s="11" customFormat="1" ht="18" customHeight="1">
      <c r="A29" s="1">
        <v>23</v>
      </c>
      <c r="B29" s="1" t="s">
        <v>361</v>
      </c>
      <c r="C29" s="22" t="s">
        <v>362</v>
      </c>
      <c r="D29" s="1" t="s">
        <v>396</v>
      </c>
      <c r="E29" s="6" t="s">
        <v>9</v>
      </c>
      <c r="F29" s="1" t="s">
        <v>149</v>
      </c>
      <c r="G29" s="1">
        <f t="shared" si="0"/>
        <v>90</v>
      </c>
      <c r="H29" s="31"/>
      <c r="I29" s="7"/>
      <c r="J29" s="7"/>
      <c r="K29" s="7"/>
      <c r="L29" s="7">
        <v>75</v>
      </c>
      <c r="M29" s="7"/>
      <c r="N29" s="7"/>
      <c r="O29" s="7">
        <v>15</v>
      </c>
      <c r="P29" s="7"/>
      <c r="Q29" s="7"/>
      <c r="R29" s="7"/>
      <c r="S29" s="7"/>
      <c r="T29" s="7"/>
      <c r="U29" s="7"/>
      <c r="V29" s="7"/>
      <c r="W29" s="36"/>
    </row>
    <row r="30" spans="1:23" s="11" customFormat="1" ht="18" customHeight="1">
      <c r="A30" s="1">
        <v>26</v>
      </c>
      <c r="B30" s="1">
        <v>64551</v>
      </c>
      <c r="C30" s="22" t="s">
        <v>296</v>
      </c>
      <c r="D30" s="1" t="s">
        <v>396</v>
      </c>
      <c r="E30" s="6" t="s">
        <v>9</v>
      </c>
      <c r="F30" s="1" t="s">
        <v>188</v>
      </c>
      <c r="G30" s="1">
        <f t="shared" si="0"/>
        <v>85</v>
      </c>
      <c r="H30" s="31"/>
      <c r="I30" s="7"/>
      <c r="J30" s="7"/>
      <c r="K30" s="7"/>
      <c r="L30" s="7"/>
      <c r="M30" s="7"/>
      <c r="N30" s="7"/>
      <c r="O30" s="7"/>
      <c r="P30" s="7">
        <v>85</v>
      </c>
      <c r="Q30" s="7"/>
      <c r="R30" s="7"/>
      <c r="S30" s="7"/>
      <c r="T30" s="7"/>
      <c r="U30" s="7"/>
      <c r="V30" s="7"/>
      <c r="W30" s="36"/>
    </row>
    <row r="31" spans="1:23" s="11" customFormat="1" ht="18" customHeight="1">
      <c r="A31" s="1">
        <v>27</v>
      </c>
      <c r="B31" s="1" t="s">
        <v>445</v>
      </c>
      <c r="C31" s="22" t="s">
        <v>446</v>
      </c>
      <c r="D31" s="1" t="s">
        <v>396</v>
      </c>
      <c r="E31" s="6" t="s">
        <v>344</v>
      </c>
      <c r="F31" s="1" t="s">
        <v>345</v>
      </c>
      <c r="G31" s="1">
        <f t="shared" si="0"/>
        <v>80</v>
      </c>
      <c r="H31" s="31"/>
      <c r="I31" s="7"/>
      <c r="J31" s="7">
        <v>80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36"/>
    </row>
    <row r="32" spans="1:23" s="11" customFormat="1" ht="18" customHeight="1">
      <c r="A32" s="1">
        <v>27</v>
      </c>
      <c r="B32" s="1">
        <v>58636</v>
      </c>
      <c r="C32" s="22" t="s">
        <v>297</v>
      </c>
      <c r="D32" s="1" t="s">
        <v>396</v>
      </c>
      <c r="E32" s="6" t="s">
        <v>9</v>
      </c>
      <c r="F32" s="1" t="s">
        <v>188</v>
      </c>
      <c r="G32" s="1">
        <f t="shared" si="0"/>
        <v>80</v>
      </c>
      <c r="H32" s="31"/>
      <c r="I32" s="7"/>
      <c r="J32" s="7"/>
      <c r="K32" s="7"/>
      <c r="L32" s="7"/>
      <c r="M32" s="7"/>
      <c r="N32" s="7"/>
      <c r="O32" s="7"/>
      <c r="P32" s="7">
        <v>80</v>
      </c>
      <c r="Q32" s="7"/>
      <c r="R32" s="7"/>
      <c r="S32" s="7"/>
      <c r="T32" s="7"/>
      <c r="U32" s="7"/>
      <c r="V32" s="7"/>
      <c r="W32" s="36"/>
    </row>
    <row r="33" spans="1:23" s="11" customFormat="1" ht="18" customHeight="1">
      <c r="A33" s="1">
        <v>29</v>
      </c>
      <c r="B33" s="1">
        <v>64644</v>
      </c>
      <c r="C33" s="22" t="s">
        <v>298</v>
      </c>
      <c r="D33" s="1" t="s">
        <v>396</v>
      </c>
      <c r="E33" s="6" t="s">
        <v>9</v>
      </c>
      <c r="F33" s="1" t="s">
        <v>188</v>
      </c>
      <c r="G33" s="1">
        <f t="shared" si="0"/>
        <v>75</v>
      </c>
      <c r="H33" s="31"/>
      <c r="I33" s="7"/>
      <c r="J33" s="7"/>
      <c r="K33" s="7"/>
      <c r="L33" s="7"/>
      <c r="M33" s="7"/>
      <c r="N33" s="7"/>
      <c r="O33" s="7"/>
      <c r="P33" s="7">
        <v>75</v>
      </c>
      <c r="Q33" s="7"/>
      <c r="R33" s="7"/>
      <c r="S33" s="7"/>
      <c r="T33" s="7"/>
      <c r="U33" s="7"/>
      <c r="V33" s="7"/>
      <c r="W33" s="36"/>
    </row>
    <row r="34" spans="1:23" s="11" customFormat="1" ht="18" customHeight="1">
      <c r="A34" s="1">
        <v>30</v>
      </c>
      <c r="B34" s="1">
        <v>64042</v>
      </c>
      <c r="C34" s="22" t="s">
        <v>96</v>
      </c>
      <c r="D34" s="1" t="s">
        <v>396</v>
      </c>
      <c r="E34" s="6" t="s">
        <v>9</v>
      </c>
      <c r="F34" s="1" t="s">
        <v>58</v>
      </c>
      <c r="G34" s="1">
        <f t="shared" si="0"/>
        <v>58</v>
      </c>
      <c r="H34" s="31"/>
      <c r="I34" s="7"/>
      <c r="J34" s="7"/>
      <c r="K34" s="7">
        <v>8</v>
      </c>
      <c r="L34" s="7"/>
      <c r="M34" s="7"/>
      <c r="N34" s="7"/>
      <c r="O34" s="7"/>
      <c r="P34" s="7"/>
      <c r="Q34" s="7">
        <v>25</v>
      </c>
      <c r="R34" s="7"/>
      <c r="S34" s="7"/>
      <c r="T34" s="7"/>
      <c r="U34" s="7">
        <v>25</v>
      </c>
      <c r="V34" s="7"/>
      <c r="W34" s="36"/>
    </row>
    <row r="35" spans="1:23" s="11" customFormat="1" ht="18" customHeight="1">
      <c r="A35" s="1">
        <v>31</v>
      </c>
      <c r="B35" s="1">
        <v>56590</v>
      </c>
      <c r="C35" s="22" t="s">
        <v>291</v>
      </c>
      <c r="D35" s="1" t="s">
        <v>396</v>
      </c>
      <c r="E35" s="6" t="s">
        <v>9</v>
      </c>
      <c r="F35" s="1" t="s">
        <v>58</v>
      </c>
      <c r="G35" s="1">
        <f t="shared" si="0"/>
        <v>55</v>
      </c>
      <c r="H35" s="31"/>
      <c r="I35" s="7"/>
      <c r="J35" s="7"/>
      <c r="K35" s="7">
        <v>15</v>
      </c>
      <c r="L35" s="7"/>
      <c r="M35" s="7"/>
      <c r="N35" s="7"/>
      <c r="O35" s="7"/>
      <c r="P35" s="7"/>
      <c r="Q35" s="7">
        <v>40</v>
      </c>
      <c r="R35" s="7"/>
      <c r="S35" s="7"/>
      <c r="T35" s="7"/>
      <c r="U35" s="7"/>
      <c r="V35" s="7"/>
      <c r="W35" s="36"/>
    </row>
    <row r="36" spans="1:23" s="11" customFormat="1" ht="18" customHeight="1">
      <c r="A36" s="1">
        <v>32</v>
      </c>
      <c r="B36" s="1">
        <v>64973</v>
      </c>
      <c r="C36" s="22" t="s">
        <v>412</v>
      </c>
      <c r="D36" s="1" t="s">
        <v>396</v>
      </c>
      <c r="E36" s="6" t="s">
        <v>148</v>
      </c>
      <c r="F36" s="1" t="s">
        <v>149</v>
      </c>
      <c r="G36" s="1">
        <f t="shared" si="0"/>
        <v>45</v>
      </c>
      <c r="H36" s="31"/>
      <c r="I36" s="7"/>
      <c r="J36" s="7"/>
      <c r="K36" s="7"/>
      <c r="L36" s="7">
        <v>45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36"/>
    </row>
    <row r="37" spans="1:23" s="11" customFormat="1" ht="18" customHeight="1">
      <c r="A37" s="1">
        <v>32</v>
      </c>
      <c r="B37" s="1">
        <v>54126</v>
      </c>
      <c r="C37" s="22" t="s">
        <v>228</v>
      </c>
      <c r="D37" s="1" t="s">
        <v>396</v>
      </c>
      <c r="E37" s="6" t="s">
        <v>9</v>
      </c>
      <c r="F37" s="1" t="s">
        <v>149</v>
      </c>
      <c r="G37" s="1">
        <f t="shared" ref="G37:G56" si="1">SUM(I37:V37)</f>
        <v>45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>
        <v>45</v>
      </c>
      <c r="T37" s="7"/>
      <c r="U37" s="7"/>
      <c r="V37" s="7"/>
      <c r="W37" s="36"/>
    </row>
    <row r="38" spans="1:23" s="11" customFormat="1" ht="18" customHeight="1">
      <c r="A38" s="1">
        <v>32</v>
      </c>
      <c r="B38" s="1" t="s">
        <v>357</v>
      </c>
      <c r="C38" s="22" t="s">
        <v>358</v>
      </c>
      <c r="D38" s="1" t="s">
        <v>396</v>
      </c>
      <c r="E38" s="6" t="s">
        <v>9</v>
      </c>
      <c r="F38" s="1" t="s">
        <v>35</v>
      </c>
      <c r="G38" s="1">
        <f t="shared" si="1"/>
        <v>45</v>
      </c>
      <c r="H38" s="31"/>
      <c r="I38" s="7"/>
      <c r="J38" s="7"/>
      <c r="K38" s="7"/>
      <c r="L38" s="7"/>
      <c r="M38" s="7"/>
      <c r="N38" s="7"/>
      <c r="O38" s="7">
        <v>45</v>
      </c>
      <c r="P38" s="7"/>
      <c r="Q38" s="7"/>
      <c r="R38" s="7"/>
      <c r="S38" s="7"/>
      <c r="T38" s="7"/>
      <c r="U38" s="7"/>
      <c r="V38" s="7"/>
      <c r="W38" s="36"/>
    </row>
    <row r="39" spans="1:23" s="11" customFormat="1" ht="18" customHeight="1">
      <c r="A39" s="1">
        <v>35</v>
      </c>
      <c r="B39" s="1">
        <v>63290</v>
      </c>
      <c r="C39" s="22" t="s">
        <v>92</v>
      </c>
      <c r="D39" s="1" t="s">
        <v>396</v>
      </c>
      <c r="E39" s="6" t="s">
        <v>63</v>
      </c>
      <c r="F39" s="1" t="s">
        <v>58</v>
      </c>
      <c r="G39" s="1">
        <f t="shared" si="1"/>
        <v>40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>
        <v>40</v>
      </c>
      <c r="V39" s="7"/>
      <c r="W39" s="36"/>
    </row>
    <row r="40" spans="1:23" s="11" customFormat="1" ht="18" customHeight="1">
      <c r="A40" s="1">
        <v>36</v>
      </c>
      <c r="B40" s="1">
        <v>60195</v>
      </c>
      <c r="C40" s="22" t="s">
        <v>413</v>
      </c>
      <c r="D40" s="1" t="s">
        <v>396</v>
      </c>
      <c r="E40" s="6" t="s">
        <v>9</v>
      </c>
      <c r="F40" s="1" t="s">
        <v>149</v>
      </c>
      <c r="G40" s="1">
        <f t="shared" si="1"/>
        <v>35</v>
      </c>
      <c r="H40" s="31"/>
      <c r="I40" s="7"/>
      <c r="J40" s="7"/>
      <c r="K40" s="7"/>
      <c r="L40" s="7">
        <v>35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36"/>
    </row>
    <row r="41" spans="1:23" s="11" customFormat="1" ht="18" customHeight="1">
      <c r="A41" s="1">
        <v>36</v>
      </c>
      <c r="B41" s="1" t="s">
        <v>359</v>
      </c>
      <c r="C41" s="22" t="s">
        <v>360</v>
      </c>
      <c r="D41" s="1" t="s">
        <v>396</v>
      </c>
      <c r="E41" s="6" t="s">
        <v>236</v>
      </c>
      <c r="F41" s="1" t="s">
        <v>45</v>
      </c>
      <c r="G41" s="1">
        <f t="shared" si="1"/>
        <v>35</v>
      </c>
      <c r="H41" s="31"/>
      <c r="I41" s="7"/>
      <c r="J41" s="7"/>
      <c r="K41" s="7"/>
      <c r="L41" s="7"/>
      <c r="M41" s="7"/>
      <c r="N41" s="7"/>
      <c r="O41" s="7">
        <v>35</v>
      </c>
      <c r="P41" s="7"/>
      <c r="Q41" s="7"/>
      <c r="R41" s="7"/>
      <c r="S41" s="7"/>
      <c r="T41" s="7"/>
      <c r="U41" s="7"/>
      <c r="V41" s="7"/>
      <c r="W41" s="36"/>
    </row>
    <row r="42" spans="1:23" s="11" customFormat="1" ht="18" customHeight="1">
      <c r="A42" s="1">
        <v>38</v>
      </c>
      <c r="B42" s="1">
        <v>59129</v>
      </c>
      <c r="C42" s="22" t="s">
        <v>94</v>
      </c>
      <c r="D42" s="1" t="s">
        <v>396</v>
      </c>
      <c r="E42" s="6" t="s">
        <v>95</v>
      </c>
      <c r="F42" s="1" t="s">
        <v>58</v>
      </c>
      <c r="G42" s="1">
        <f t="shared" si="1"/>
        <v>30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30</v>
      </c>
      <c r="V42" s="7"/>
      <c r="W42" s="36"/>
    </row>
    <row r="43" spans="1:23" s="11" customFormat="1" ht="18" customHeight="1">
      <c r="A43" s="1">
        <v>38</v>
      </c>
      <c r="B43" s="1">
        <v>64052</v>
      </c>
      <c r="C43" s="22" t="s">
        <v>292</v>
      </c>
      <c r="D43" s="1" t="s">
        <v>396</v>
      </c>
      <c r="E43" s="6" t="s">
        <v>9</v>
      </c>
      <c r="F43" s="1" t="s">
        <v>58</v>
      </c>
      <c r="G43" s="1">
        <f t="shared" si="1"/>
        <v>30</v>
      </c>
      <c r="H43" s="31"/>
      <c r="I43" s="7"/>
      <c r="J43" s="7"/>
      <c r="K43" s="7"/>
      <c r="L43" s="7"/>
      <c r="M43" s="7"/>
      <c r="N43" s="7"/>
      <c r="O43" s="7"/>
      <c r="P43" s="7"/>
      <c r="Q43" s="7">
        <v>30</v>
      </c>
      <c r="R43" s="7"/>
      <c r="S43" s="7"/>
      <c r="T43" s="7"/>
      <c r="U43" s="7"/>
      <c r="V43" s="7"/>
      <c r="W43" s="36"/>
    </row>
    <row r="44" spans="1:23" s="11" customFormat="1" ht="18" customHeight="1">
      <c r="A44" s="1">
        <v>40</v>
      </c>
      <c r="B44" s="1">
        <v>59976</v>
      </c>
      <c r="C44" s="22" t="s">
        <v>425</v>
      </c>
      <c r="D44" s="1" t="s">
        <v>396</v>
      </c>
      <c r="E44" s="6" t="s">
        <v>9</v>
      </c>
      <c r="F44" s="1" t="s">
        <v>58</v>
      </c>
      <c r="G44" s="1">
        <f t="shared" si="1"/>
        <v>25</v>
      </c>
      <c r="H44" s="31"/>
      <c r="I44" s="7"/>
      <c r="J44" s="7"/>
      <c r="K44" s="7">
        <v>25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36"/>
    </row>
    <row r="45" spans="1:23" s="11" customFormat="1" ht="18" customHeight="1">
      <c r="A45" s="1">
        <v>40</v>
      </c>
      <c r="B45" s="1">
        <v>52474</v>
      </c>
      <c r="C45" s="22" t="s">
        <v>405</v>
      </c>
      <c r="D45" s="1" t="s">
        <v>396</v>
      </c>
      <c r="E45" s="6" t="s">
        <v>9</v>
      </c>
      <c r="F45" s="1" t="s">
        <v>149</v>
      </c>
      <c r="G45" s="1">
        <f t="shared" si="1"/>
        <v>25</v>
      </c>
      <c r="H45" s="31"/>
      <c r="I45" s="7"/>
      <c r="J45" s="7"/>
      <c r="K45" s="7"/>
      <c r="L45" s="7"/>
      <c r="M45" s="7">
        <v>25</v>
      </c>
      <c r="N45" s="7"/>
      <c r="O45" s="7"/>
      <c r="P45" s="7"/>
      <c r="Q45" s="7"/>
      <c r="R45" s="7"/>
      <c r="S45" s="7"/>
      <c r="T45" s="7"/>
      <c r="U45" s="7"/>
      <c r="V45" s="7"/>
      <c r="W45" s="36"/>
    </row>
    <row r="46" spans="1:23" s="11" customFormat="1" ht="18" customHeight="1">
      <c r="A46" s="1">
        <v>40</v>
      </c>
      <c r="B46" s="1">
        <v>53192</v>
      </c>
      <c r="C46" s="22" t="s">
        <v>406</v>
      </c>
      <c r="D46" s="1" t="s">
        <v>396</v>
      </c>
      <c r="E46" s="6" t="s">
        <v>9</v>
      </c>
      <c r="F46" s="1" t="s">
        <v>149</v>
      </c>
      <c r="G46" s="1">
        <f t="shared" si="1"/>
        <v>25</v>
      </c>
      <c r="H46" s="31"/>
      <c r="I46" s="7"/>
      <c r="J46" s="7">
        <v>10</v>
      </c>
      <c r="K46" s="7"/>
      <c r="L46" s="7"/>
      <c r="M46" s="7">
        <v>15</v>
      </c>
      <c r="N46" s="7"/>
      <c r="O46" s="7"/>
      <c r="P46" s="7"/>
      <c r="Q46" s="7"/>
      <c r="R46" s="7"/>
      <c r="S46" s="7"/>
      <c r="T46" s="7"/>
      <c r="U46" s="7"/>
      <c r="V46" s="7"/>
      <c r="W46" s="36"/>
    </row>
    <row r="47" spans="1:23" s="11" customFormat="1" ht="18" customHeight="1">
      <c r="A47" s="1">
        <v>40</v>
      </c>
      <c r="B47" s="1">
        <v>62749</v>
      </c>
      <c r="C47" s="22" t="s">
        <v>17</v>
      </c>
      <c r="D47" s="1" t="s">
        <v>396</v>
      </c>
      <c r="E47" s="6" t="s">
        <v>9</v>
      </c>
      <c r="F47" s="1" t="s">
        <v>10</v>
      </c>
      <c r="G47" s="1">
        <f t="shared" si="1"/>
        <v>25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>
        <v>25</v>
      </c>
      <c r="W47" s="36"/>
    </row>
    <row r="48" spans="1:23" s="11" customFormat="1" ht="18" customHeight="1">
      <c r="A48" s="1">
        <v>40</v>
      </c>
      <c r="B48" s="1">
        <v>64213</v>
      </c>
      <c r="C48" s="22" t="s">
        <v>230</v>
      </c>
      <c r="D48" s="1" t="s">
        <v>396</v>
      </c>
      <c r="E48" s="6" t="s">
        <v>148</v>
      </c>
      <c r="F48" s="1" t="s">
        <v>149</v>
      </c>
      <c r="G48" s="1">
        <f t="shared" si="1"/>
        <v>25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>
        <v>25</v>
      </c>
      <c r="T48" s="7"/>
      <c r="U48" s="7"/>
      <c r="V48" s="7"/>
      <c r="W48" s="36"/>
    </row>
    <row r="49" spans="1:23" s="11" customFormat="1" ht="18" customHeight="1">
      <c r="A49" s="1">
        <v>45</v>
      </c>
      <c r="B49" s="1">
        <v>59159</v>
      </c>
      <c r="C49" s="22" t="s">
        <v>97</v>
      </c>
      <c r="D49" s="1" t="s">
        <v>396</v>
      </c>
      <c r="E49" s="6" t="s">
        <v>95</v>
      </c>
      <c r="F49" s="1" t="s">
        <v>58</v>
      </c>
      <c r="G49" s="1">
        <f t="shared" si="1"/>
        <v>20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>
        <v>20</v>
      </c>
      <c r="V49" s="7"/>
      <c r="W49" s="36"/>
    </row>
    <row r="50" spans="1:23" s="11" customFormat="1" ht="18" customHeight="1">
      <c r="A50" s="1">
        <v>46</v>
      </c>
      <c r="B50" s="1">
        <v>64310</v>
      </c>
      <c r="C50" s="22" t="s">
        <v>407</v>
      </c>
      <c r="D50" s="1" t="s">
        <v>396</v>
      </c>
      <c r="E50" s="6" t="s">
        <v>9</v>
      </c>
      <c r="F50" s="1" t="s">
        <v>149</v>
      </c>
      <c r="G50" s="1">
        <f t="shared" si="1"/>
        <v>15</v>
      </c>
      <c r="H50" s="31"/>
      <c r="I50" s="7"/>
      <c r="J50" s="7">
        <v>5</v>
      </c>
      <c r="K50" s="7"/>
      <c r="L50" s="7"/>
      <c r="M50" s="7">
        <v>10</v>
      </c>
      <c r="N50" s="7"/>
      <c r="O50" s="7"/>
      <c r="P50" s="7"/>
      <c r="Q50" s="7"/>
      <c r="R50" s="7"/>
      <c r="S50" s="7"/>
      <c r="T50" s="7"/>
      <c r="U50" s="7"/>
      <c r="V50" s="7"/>
      <c r="W50" s="36"/>
    </row>
    <row r="51" spans="1:23" s="11" customFormat="1" ht="18" customHeight="1">
      <c r="A51" s="1">
        <v>47</v>
      </c>
      <c r="B51" s="1" t="s">
        <v>131</v>
      </c>
      <c r="C51" s="22" t="s">
        <v>132</v>
      </c>
      <c r="D51" s="1" t="s">
        <v>396</v>
      </c>
      <c r="E51" s="6" t="s">
        <v>120</v>
      </c>
      <c r="F51" s="1" t="s">
        <v>108</v>
      </c>
      <c r="G51" s="1">
        <f t="shared" si="1"/>
        <v>12.5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>
        <f>25/2</f>
        <v>12.5</v>
      </c>
      <c r="U51" s="7"/>
      <c r="V51" s="7"/>
      <c r="W51" s="36"/>
    </row>
    <row r="52" spans="1:23" s="11" customFormat="1" ht="18" customHeight="1">
      <c r="A52" s="1">
        <v>47</v>
      </c>
      <c r="B52" s="1">
        <v>56180</v>
      </c>
      <c r="C52" s="22" t="s">
        <v>386</v>
      </c>
      <c r="D52" s="1" t="s">
        <v>396</v>
      </c>
      <c r="E52" s="6" t="s">
        <v>9</v>
      </c>
      <c r="F52" s="1" t="s">
        <v>10</v>
      </c>
      <c r="G52" s="1">
        <f t="shared" si="1"/>
        <v>12.5</v>
      </c>
      <c r="H52" s="31"/>
      <c r="I52" s="7"/>
      <c r="J52" s="7"/>
      <c r="K52" s="7"/>
      <c r="L52" s="7"/>
      <c r="M52" s="7"/>
      <c r="N52" s="7">
        <f>25/2</f>
        <v>12.5</v>
      </c>
      <c r="O52" s="7"/>
      <c r="P52" s="7"/>
      <c r="Q52" s="7"/>
      <c r="R52" s="7"/>
      <c r="S52" s="7"/>
      <c r="T52" s="7"/>
      <c r="U52" s="7"/>
      <c r="V52" s="7"/>
      <c r="W52" s="36"/>
    </row>
    <row r="53" spans="1:23" s="11" customFormat="1" ht="18" customHeight="1">
      <c r="A53" s="1">
        <v>49</v>
      </c>
      <c r="B53" s="1">
        <v>61759</v>
      </c>
      <c r="C53" s="22" t="s">
        <v>426</v>
      </c>
      <c r="D53" s="1" t="s">
        <v>396</v>
      </c>
      <c r="E53" s="6" t="s">
        <v>9</v>
      </c>
      <c r="F53" s="1" t="s">
        <v>58</v>
      </c>
      <c r="G53" s="1">
        <f t="shared" si="1"/>
        <v>10</v>
      </c>
      <c r="H53" s="31"/>
      <c r="I53" s="7"/>
      <c r="J53" s="7"/>
      <c r="K53" s="7">
        <v>10</v>
      </c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36"/>
    </row>
    <row r="54" spans="1:23" s="11" customFormat="1" ht="18" customHeight="1">
      <c r="A54" s="1">
        <v>49</v>
      </c>
      <c r="B54" s="1">
        <v>56181</v>
      </c>
      <c r="C54" s="22" t="s">
        <v>387</v>
      </c>
      <c r="D54" s="1" t="s">
        <v>396</v>
      </c>
      <c r="E54" s="6" t="s">
        <v>9</v>
      </c>
      <c r="F54" s="1" t="s">
        <v>10</v>
      </c>
      <c r="G54" s="1">
        <f t="shared" si="1"/>
        <v>10</v>
      </c>
      <c r="H54" s="31"/>
      <c r="I54" s="7"/>
      <c r="J54" s="7"/>
      <c r="K54" s="7"/>
      <c r="L54" s="7"/>
      <c r="M54" s="7"/>
      <c r="N54" s="7">
        <v>10</v>
      </c>
      <c r="O54" s="7"/>
      <c r="P54" s="7"/>
      <c r="Q54" s="7"/>
      <c r="R54" s="7"/>
      <c r="S54" s="7"/>
      <c r="T54" s="7"/>
      <c r="U54" s="7"/>
      <c r="V54" s="7"/>
      <c r="W54" s="36"/>
    </row>
    <row r="55" spans="1:23" s="11" customFormat="1" ht="18" customHeight="1">
      <c r="A55" s="1">
        <v>51</v>
      </c>
      <c r="B55" s="1">
        <v>59675</v>
      </c>
      <c r="C55" s="22" t="s">
        <v>18</v>
      </c>
      <c r="D55" s="1" t="s">
        <v>396</v>
      </c>
      <c r="E55" s="6" t="s">
        <v>19</v>
      </c>
      <c r="F55" s="1" t="s">
        <v>11</v>
      </c>
      <c r="G55" s="1">
        <f t="shared" si="1"/>
        <v>8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>
        <v>8</v>
      </c>
      <c r="W55" s="36"/>
    </row>
    <row r="56" spans="1:23" s="11" customFormat="1" ht="18" customHeight="1">
      <c r="A56" s="1">
        <v>52</v>
      </c>
      <c r="B56" s="1" t="s">
        <v>363</v>
      </c>
      <c r="C56" s="22" t="s">
        <v>364</v>
      </c>
      <c r="D56" s="1" t="s">
        <v>396</v>
      </c>
      <c r="E56" s="6" t="s">
        <v>9</v>
      </c>
      <c r="F56" s="1" t="s">
        <v>35</v>
      </c>
      <c r="G56" s="1">
        <f t="shared" si="1"/>
        <v>5</v>
      </c>
      <c r="H56" s="31"/>
      <c r="I56" s="7"/>
      <c r="J56" s="7"/>
      <c r="K56" s="7"/>
      <c r="L56" s="7"/>
      <c r="M56" s="7"/>
      <c r="N56" s="7"/>
      <c r="O56" s="7">
        <v>5</v>
      </c>
      <c r="P56" s="7"/>
      <c r="Q56" s="7"/>
      <c r="R56" s="7"/>
      <c r="S56" s="7"/>
      <c r="T56" s="7"/>
      <c r="U56" s="7"/>
      <c r="V56" s="7"/>
      <c r="W56" s="36"/>
    </row>
    <row r="57" spans="1:23" ht="18" customHeight="1">
      <c r="A57" s="1"/>
      <c r="B57" s="1"/>
      <c r="C57" s="22"/>
      <c r="D57" s="1"/>
      <c r="E57" s="6"/>
      <c r="F57" s="1"/>
      <c r="G57" s="1"/>
      <c r="H57" s="28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34"/>
    </row>
    <row r="58" spans="1:23" ht="6.9" customHeight="1">
      <c r="A58" s="38"/>
      <c r="B58" s="33"/>
      <c r="C58" s="39"/>
      <c r="D58" s="33"/>
      <c r="E58" s="40"/>
      <c r="F58" s="33"/>
      <c r="G58" s="41"/>
      <c r="H58" s="33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37"/>
    </row>
    <row r="59" spans="1:23" s="8" customFormat="1" ht="12.75" customHeight="1">
      <c r="A59" s="13"/>
      <c r="B59" s="14"/>
      <c r="D59" s="14"/>
      <c r="E59" s="15"/>
      <c r="F59" s="14"/>
      <c r="G59" s="14"/>
      <c r="H59" s="14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</row>
  </sheetData>
  <sheetProtection algorithmName="SHA-512" hashValue="x++KsEkMw55VCNmEBieU+rgfV9OBAcxf6QrhbLRPxZIbRrlHZSOEw9Wel/4swo6PTSKqfuzIOW0ICw/o8tdOHw==" saltValue="szNs19CbgCuLT0zotSrWaA==" spinCount="100000" sheet="1" selectLockedCells="1" selectUnlockedCells="1"/>
  <sortState xmlns:xlrd2="http://schemas.microsoft.com/office/spreadsheetml/2017/richdata2" ref="B5:V56">
    <sortCondition descending="1" ref="G5:G56"/>
  </sortState>
  <mergeCells count="16">
    <mergeCell ref="A1:G1"/>
    <mergeCell ref="I1:I2"/>
    <mergeCell ref="U1:U2"/>
    <mergeCell ref="V1:V2"/>
    <mergeCell ref="A2:G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33" priority="5" stopIfTrue="1"/>
  </conditionalFormatting>
  <conditionalFormatting sqref="B5:C56">
    <cfRule type="duplicateValues" dxfId="32" priority="10951" stopIfTrue="1"/>
  </conditionalFormatting>
  <conditionalFormatting sqref="B5:C57">
    <cfRule type="duplicateValues" dxfId="31" priority="10953" stopIfTrue="1"/>
    <cfRule type="duplicateValues" dxfId="30" priority="10954" stopIfTrue="1"/>
    <cfRule type="duplicateValues" dxfId="29" priority="10955" stopIfTrue="1"/>
  </conditionalFormatting>
  <conditionalFormatting sqref="B8:C59">
    <cfRule type="duplicateValues" dxfId="28" priority="10959" stopIfTrue="1"/>
  </conditionalFormatting>
  <conditionalFormatting sqref="B8:C65539 B1:C2 B4:C4">
    <cfRule type="expression" dxfId="27" priority="10961" stopIfTrue="1">
      <formula>AND(COUNTIF($B$1:$C$2, B1)+COUNTIF($B$4:$C$4, B1)+COUNTIF($B$8:$C$65539, B1)&gt;1,NOT(ISBLANK(B1)))</formula>
    </cfRule>
  </conditionalFormatting>
  <conditionalFormatting sqref="C57">
    <cfRule type="duplicateValues" dxfId="26" priority="207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16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10" style="2" bestFit="1" customWidth="1"/>
    <col min="5" max="5" width="56.21875" style="10" bestFit="1" customWidth="1"/>
    <col min="6" max="6" width="8" style="2" customWidth="1"/>
    <col min="7" max="7" width="8" style="2" bestFit="1" customWidth="1"/>
    <col min="8" max="8" width="1" style="2" customWidth="1"/>
    <col min="9" max="17" width="6.6640625" style="12" customWidth="1"/>
    <col min="18" max="18" width="1" style="3" customWidth="1"/>
    <col min="19" max="16384" width="9.109375" style="3"/>
  </cols>
  <sheetData>
    <row r="1" spans="1:18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433</v>
      </c>
      <c r="K1" s="63" t="s">
        <v>420</v>
      </c>
      <c r="L1" s="63" t="s">
        <v>402</v>
      </c>
      <c r="M1" s="63" t="s">
        <v>365</v>
      </c>
      <c r="N1" s="63" t="s">
        <v>234</v>
      </c>
      <c r="O1" s="63" t="s">
        <v>173</v>
      </c>
      <c r="P1" s="63" t="s">
        <v>59</v>
      </c>
      <c r="Q1" s="63" t="s">
        <v>7</v>
      </c>
      <c r="R1" s="27"/>
    </row>
    <row r="2" spans="1:18" s="4" customFormat="1" ht="99" customHeight="1">
      <c r="A2" s="57" t="s">
        <v>454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34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45815</v>
      </c>
      <c r="L3" s="19">
        <v>45794</v>
      </c>
      <c r="M3" s="19">
        <v>45744</v>
      </c>
      <c r="N3" s="19">
        <v>45731</v>
      </c>
      <c r="O3" s="19">
        <v>45724</v>
      </c>
      <c r="P3" s="19">
        <v>45710</v>
      </c>
      <c r="Q3" s="19">
        <v>45704</v>
      </c>
      <c r="R3" s="34"/>
    </row>
    <row r="4" spans="1:18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181</v>
      </c>
      <c r="K4" s="21" t="s">
        <v>8</v>
      </c>
      <c r="L4" s="21" t="s">
        <v>181</v>
      </c>
      <c r="M4" s="21" t="s">
        <v>181</v>
      </c>
      <c r="N4" s="21" t="s">
        <v>181</v>
      </c>
      <c r="O4" s="21" t="s">
        <v>181</v>
      </c>
      <c r="P4" s="21" t="s">
        <v>60</v>
      </c>
      <c r="Q4" s="21" t="s">
        <v>8</v>
      </c>
      <c r="R4" s="35"/>
    </row>
    <row r="5" spans="1:18" s="11" customFormat="1" ht="18" customHeight="1">
      <c r="A5" s="1">
        <v>1</v>
      </c>
      <c r="B5" s="1">
        <v>48469</v>
      </c>
      <c r="C5" s="5" t="s">
        <v>198</v>
      </c>
      <c r="D5" s="1" t="s">
        <v>397</v>
      </c>
      <c r="E5" s="6" t="s">
        <v>9</v>
      </c>
      <c r="F5" s="1" t="s">
        <v>144</v>
      </c>
      <c r="G5" s="1">
        <f t="shared" ref="G5:G10" si="0">SUM(I5:Q5)</f>
        <v>250</v>
      </c>
      <c r="H5" s="31"/>
      <c r="I5" s="7"/>
      <c r="J5" s="7">
        <v>50</v>
      </c>
      <c r="K5" s="7"/>
      <c r="L5" s="7">
        <v>50</v>
      </c>
      <c r="M5" s="7">
        <v>50</v>
      </c>
      <c r="N5" s="7">
        <v>50</v>
      </c>
      <c r="O5" s="7">
        <v>50</v>
      </c>
      <c r="P5" s="7"/>
      <c r="Q5" s="7"/>
      <c r="R5" s="32"/>
    </row>
    <row r="6" spans="1:18" s="11" customFormat="1" ht="18" customHeight="1">
      <c r="A6" s="1">
        <v>2</v>
      </c>
      <c r="B6" s="1">
        <v>49976</v>
      </c>
      <c r="C6" s="5" t="s">
        <v>199</v>
      </c>
      <c r="D6" s="1" t="s">
        <v>397</v>
      </c>
      <c r="E6" s="6" t="s">
        <v>9</v>
      </c>
      <c r="F6" s="1" t="s">
        <v>188</v>
      </c>
      <c r="G6" s="1">
        <f t="shared" si="0"/>
        <v>47.5</v>
      </c>
      <c r="H6" s="31"/>
      <c r="I6" s="7"/>
      <c r="J6" s="7"/>
      <c r="K6" s="7"/>
      <c r="L6" s="7"/>
      <c r="M6" s="7"/>
      <c r="N6" s="7"/>
      <c r="O6" s="7">
        <f>95/2</f>
        <v>47.5</v>
      </c>
      <c r="P6" s="7"/>
      <c r="Q6" s="7"/>
      <c r="R6" s="32"/>
    </row>
    <row r="7" spans="1:18" s="11" customFormat="1" ht="18" customHeight="1">
      <c r="A7" s="1">
        <v>3</v>
      </c>
      <c r="B7" s="1" t="s">
        <v>370</v>
      </c>
      <c r="C7" s="5" t="s">
        <v>371</v>
      </c>
      <c r="D7" s="1" t="s">
        <v>397</v>
      </c>
      <c r="E7" s="6" t="s">
        <v>372</v>
      </c>
      <c r="F7" s="1" t="s">
        <v>45</v>
      </c>
      <c r="G7" s="1">
        <f t="shared" si="0"/>
        <v>45</v>
      </c>
      <c r="H7" s="31"/>
      <c r="I7" s="7"/>
      <c r="J7" s="7"/>
      <c r="K7" s="7"/>
      <c r="L7" s="7"/>
      <c r="M7" s="7">
        <v>45</v>
      </c>
      <c r="N7" s="7"/>
      <c r="O7" s="7"/>
      <c r="P7" s="7"/>
      <c r="Q7" s="7"/>
      <c r="R7" s="32"/>
    </row>
    <row r="8" spans="1:18" s="11" customFormat="1" ht="18" customHeight="1">
      <c r="A8" s="1">
        <v>4</v>
      </c>
      <c r="B8" s="1">
        <v>61290</v>
      </c>
      <c r="C8" s="5" t="s">
        <v>104</v>
      </c>
      <c r="D8" s="1" t="s">
        <v>397</v>
      </c>
      <c r="E8" s="6" t="s">
        <v>63</v>
      </c>
      <c r="F8" s="1" t="s">
        <v>58</v>
      </c>
      <c r="G8" s="1">
        <f t="shared" si="0"/>
        <v>35</v>
      </c>
      <c r="H8" s="31"/>
      <c r="I8" s="7"/>
      <c r="J8" s="7"/>
      <c r="K8" s="7">
        <v>10</v>
      </c>
      <c r="L8" s="7"/>
      <c r="M8" s="7"/>
      <c r="N8" s="7"/>
      <c r="O8" s="7"/>
      <c r="P8" s="7">
        <v>25</v>
      </c>
      <c r="Q8" s="7"/>
      <c r="R8" s="32"/>
    </row>
    <row r="9" spans="1:18" s="11" customFormat="1" ht="18" customHeight="1">
      <c r="A9" s="1">
        <v>5</v>
      </c>
      <c r="B9" s="1">
        <v>50010</v>
      </c>
      <c r="C9" s="5" t="s">
        <v>428</v>
      </c>
      <c r="D9" s="1" t="s">
        <v>397</v>
      </c>
      <c r="E9" s="6" t="s">
        <v>429</v>
      </c>
      <c r="F9" s="1" t="s">
        <v>58</v>
      </c>
      <c r="G9" s="1">
        <f t="shared" si="0"/>
        <v>15</v>
      </c>
      <c r="H9" s="31"/>
      <c r="I9" s="7"/>
      <c r="J9" s="7"/>
      <c r="K9" s="7">
        <v>15</v>
      </c>
      <c r="L9" s="7"/>
      <c r="M9" s="7"/>
      <c r="N9" s="7"/>
      <c r="O9" s="7"/>
      <c r="P9" s="7"/>
      <c r="Q9" s="7"/>
      <c r="R9" s="32"/>
    </row>
    <row r="10" spans="1:18" s="11" customFormat="1" ht="18" customHeight="1">
      <c r="A10" s="1">
        <v>6</v>
      </c>
      <c r="B10" s="1">
        <v>52562</v>
      </c>
      <c r="C10" s="5" t="s">
        <v>55</v>
      </c>
      <c r="D10" s="1" t="s">
        <v>397</v>
      </c>
      <c r="E10" s="6" t="s">
        <v>56</v>
      </c>
      <c r="F10" s="1" t="s">
        <v>11</v>
      </c>
      <c r="G10" s="1">
        <f t="shared" si="0"/>
        <v>12.5</v>
      </c>
      <c r="H10" s="31"/>
      <c r="I10" s="7"/>
      <c r="J10" s="7"/>
      <c r="K10" s="7"/>
      <c r="L10" s="7"/>
      <c r="M10" s="7"/>
      <c r="N10" s="7"/>
      <c r="O10" s="7"/>
      <c r="P10" s="7"/>
      <c r="Q10" s="7">
        <f>25/2</f>
        <v>12.5</v>
      </c>
      <c r="R10" s="32"/>
    </row>
    <row r="11" spans="1:18" ht="18" customHeight="1">
      <c r="A11" s="1"/>
      <c r="B11" s="1"/>
      <c r="C11" s="5"/>
      <c r="D11" s="1"/>
      <c r="E11" s="6"/>
      <c r="F11" s="1"/>
      <c r="G11" s="1"/>
      <c r="H11" s="28"/>
      <c r="I11" s="7"/>
      <c r="J11" s="7"/>
      <c r="K11" s="7"/>
      <c r="L11" s="7"/>
      <c r="M11" s="7"/>
      <c r="N11" s="7"/>
      <c r="O11" s="7"/>
      <c r="P11" s="7"/>
      <c r="Q11" s="7"/>
      <c r="R11" s="34"/>
    </row>
    <row r="12" spans="1:18" ht="6.9" customHeight="1">
      <c r="A12" s="38"/>
      <c r="B12" s="33"/>
      <c r="C12" s="39"/>
      <c r="D12" s="33"/>
      <c r="E12" s="40"/>
      <c r="F12" s="33"/>
      <c r="G12" s="41"/>
      <c r="H12" s="33"/>
      <c r="I12" s="42"/>
      <c r="J12" s="42"/>
      <c r="K12" s="42"/>
      <c r="L12" s="42"/>
      <c r="M12" s="42"/>
      <c r="N12" s="42"/>
      <c r="O12" s="42"/>
      <c r="P12" s="42"/>
      <c r="Q12" s="42"/>
      <c r="R12" s="37"/>
    </row>
    <row r="13" spans="1:18" s="8" customFormat="1" ht="12.75" customHeight="1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</row>
    <row r="16" spans="1:18">
      <c r="C16" s="45"/>
    </row>
  </sheetData>
  <sheetProtection algorithmName="SHA-512" hashValue="ISA9JrAzv7allGQFeg91KI4vlZl+b9f0OJjKweZ8k+HgGUj8GnoSVp8YXhQtbNN4qSXVB50vDRlCS08bLeNkhQ==" saltValue="/Wc7zLrMqfdfxZTGUIwaxw==" spinCount="100000" sheet="1" selectLockedCells="1" selectUnlockedCells="1"/>
  <sortState xmlns:xlrd2="http://schemas.microsoft.com/office/spreadsheetml/2017/richdata2" ref="B5:Q10">
    <sortCondition descending="1" ref="G5:G10"/>
  </sortState>
  <mergeCells count="11">
    <mergeCell ref="P1:P2"/>
    <mergeCell ref="Q1:Q2"/>
    <mergeCell ref="A2:G2"/>
    <mergeCell ref="O1:O2"/>
    <mergeCell ref="M1:M2"/>
    <mergeCell ref="I1:I2"/>
    <mergeCell ref="N1:N2"/>
    <mergeCell ref="A1:G1"/>
    <mergeCell ref="L1:L2"/>
    <mergeCell ref="K1:K2"/>
    <mergeCell ref="J1:J2"/>
  </mergeCells>
  <conditionalFormatting sqref="B3:C3">
    <cfRule type="duplicateValues" dxfId="25" priority="1" stopIfTrue="1"/>
  </conditionalFormatting>
  <conditionalFormatting sqref="B5:C10">
    <cfRule type="duplicateValues" dxfId="24" priority="10946" stopIfTrue="1"/>
  </conditionalFormatting>
  <conditionalFormatting sqref="B5:C11">
    <cfRule type="duplicateValues" dxfId="23" priority="10948" stopIfTrue="1"/>
    <cfRule type="duplicateValues" dxfId="22" priority="10949" stopIfTrue="1"/>
    <cfRule type="duplicateValues" dxfId="21" priority="10950" stopIfTrue="1"/>
  </conditionalFormatting>
  <conditionalFormatting sqref="B11:C13">
    <cfRule type="duplicateValues" dxfId="20" priority="2077" stopIfTrue="1"/>
  </conditionalFormatting>
  <conditionalFormatting sqref="B11:C15 B1:C2 B4:C4 B16 B17:C65513">
    <cfRule type="expression" dxfId="19" priority="3" stopIfTrue="1">
      <formula>AND(COUNTIF($B$1:$C$2, B1)+COUNTIF($B$4:$C$4, B1)+COUNTIF($B$11:$C$65513, B1)&gt;1,NOT(ISBLANK(B1)))</formula>
    </cfRule>
  </conditionalFormatting>
  <conditionalFormatting sqref="C11">
    <cfRule type="duplicateValues" dxfId="18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W47"/>
  <sheetViews>
    <sheetView zoomScale="55" zoomScaleNormal="55" workbookViewId="0">
      <selection activeCell="A2" sqref="A2:G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0.332031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433</v>
      </c>
      <c r="K1" s="63" t="s">
        <v>420</v>
      </c>
      <c r="L1" s="63" t="s">
        <v>408</v>
      </c>
      <c r="M1" s="63" t="s">
        <v>402</v>
      </c>
      <c r="N1" s="63" t="s">
        <v>375</v>
      </c>
      <c r="O1" s="63" t="s">
        <v>365</v>
      </c>
      <c r="P1" s="63" t="s">
        <v>293</v>
      </c>
      <c r="Q1" s="63" t="s">
        <v>286</v>
      </c>
      <c r="R1" s="63" t="s">
        <v>234</v>
      </c>
      <c r="S1" s="63" t="s">
        <v>173</v>
      </c>
      <c r="T1" s="63" t="s">
        <v>105</v>
      </c>
      <c r="U1" s="63" t="s">
        <v>59</v>
      </c>
      <c r="V1" s="63" t="s">
        <v>7</v>
      </c>
      <c r="W1" s="46"/>
    </row>
    <row r="2" spans="1:23" s="4" customFormat="1" ht="96.75" customHeight="1">
      <c r="A2" s="57" t="s">
        <v>453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47"/>
    </row>
    <row r="3" spans="1:23" s="4" customFormat="1" ht="18" customHeight="1">
      <c r="A3" s="16" t="s">
        <v>6</v>
      </c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45815</v>
      </c>
      <c r="L3" s="19">
        <v>45794</v>
      </c>
      <c r="M3" s="19">
        <v>45794</v>
      </c>
      <c r="N3" s="19">
        <v>45746</v>
      </c>
      <c r="O3" s="19">
        <v>45744</v>
      </c>
      <c r="P3" s="19">
        <v>45739</v>
      </c>
      <c r="Q3" s="19">
        <v>45738</v>
      </c>
      <c r="R3" s="19">
        <v>45731</v>
      </c>
      <c r="S3" s="19">
        <v>45724</v>
      </c>
      <c r="T3" s="19">
        <v>45711</v>
      </c>
      <c r="U3" s="19">
        <v>45710</v>
      </c>
      <c r="V3" s="19">
        <v>45704</v>
      </c>
      <c r="W3" s="34"/>
    </row>
    <row r="4" spans="1:23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181</v>
      </c>
      <c r="K4" s="21" t="s">
        <v>8</v>
      </c>
      <c r="L4" s="21" t="s">
        <v>181</v>
      </c>
      <c r="M4" s="21" t="s">
        <v>181</v>
      </c>
      <c r="N4" s="21" t="s">
        <v>8</v>
      </c>
      <c r="O4" s="21" t="s">
        <v>181</v>
      </c>
      <c r="P4" s="21" t="s">
        <v>181</v>
      </c>
      <c r="Q4" s="21" t="s">
        <v>60</v>
      </c>
      <c r="R4" s="21" t="s">
        <v>181</v>
      </c>
      <c r="S4" s="21" t="s">
        <v>181</v>
      </c>
      <c r="T4" s="21" t="s">
        <v>8</v>
      </c>
      <c r="U4" s="21" t="s">
        <v>60</v>
      </c>
      <c r="V4" s="21" t="s">
        <v>8</v>
      </c>
      <c r="W4" s="35"/>
    </row>
    <row r="5" spans="1:23" s="11" customFormat="1" ht="18" customHeight="1">
      <c r="A5" s="1">
        <v>1</v>
      </c>
      <c r="B5" s="1">
        <v>56953</v>
      </c>
      <c r="C5" s="5" t="s">
        <v>200</v>
      </c>
      <c r="D5" s="1" t="s">
        <v>398</v>
      </c>
      <c r="E5" s="6" t="s">
        <v>9</v>
      </c>
      <c r="F5" s="1" t="s">
        <v>144</v>
      </c>
      <c r="G5" s="1">
        <f t="shared" ref="G5:G37" si="0">SUM(I5:V5)</f>
        <v>500</v>
      </c>
      <c r="H5" s="31"/>
      <c r="I5" s="7"/>
      <c r="J5" s="7">
        <v>100</v>
      </c>
      <c r="K5" s="7"/>
      <c r="L5" s="7"/>
      <c r="M5" s="7">
        <v>100</v>
      </c>
      <c r="N5" s="7"/>
      <c r="O5" s="7">
        <v>100</v>
      </c>
      <c r="P5" s="7"/>
      <c r="Q5" s="7"/>
      <c r="R5" s="7">
        <v>100</v>
      </c>
      <c r="S5" s="7">
        <v>100</v>
      </c>
      <c r="T5" s="7"/>
      <c r="U5" s="7"/>
      <c r="V5" s="7"/>
      <c r="W5" s="36"/>
    </row>
    <row r="6" spans="1:23" s="11" customFormat="1" ht="18" customHeight="1">
      <c r="A6" s="1">
        <v>1</v>
      </c>
      <c r="B6" s="1">
        <v>56569</v>
      </c>
      <c r="C6" s="5" t="s">
        <v>204</v>
      </c>
      <c r="D6" s="1" t="s">
        <v>398</v>
      </c>
      <c r="E6" s="6" t="s">
        <v>9</v>
      </c>
      <c r="F6" s="1" t="s">
        <v>149</v>
      </c>
      <c r="G6" s="1">
        <f t="shared" si="0"/>
        <v>500</v>
      </c>
      <c r="H6" s="31"/>
      <c r="I6" s="7"/>
      <c r="J6" s="7">
        <v>80</v>
      </c>
      <c r="K6" s="7"/>
      <c r="L6" s="7">
        <v>85</v>
      </c>
      <c r="M6" s="7">
        <v>90</v>
      </c>
      <c r="N6" s="7"/>
      <c r="O6" s="7">
        <v>80</v>
      </c>
      <c r="P6" s="7"/>
      <c r="Q6" s="7"/>
      <c r="R6" s="7">
        <v>85</v>
      </c>
      <c r="S6" s="7">
        <v>80</v>
      </c>
      <c r="T6" s="7"/>
      <c r="U6" s="7"/>
      <c r="V6" s="7"/>
      <c r="W6" s="36"/>
    </row>
    <row r="7" spans="1:23" s="11" customFormat="1" ht="18" customHeight="1">
      <c r="A7" s="1">
        <v>3</v>
      </c>
      <c r="B7" s="1">
        <v>55918</v>
      </c>
      <c r="C7" s="5" t="s">
        <v>201</v>
      </c>
      <c r="D7" s="1" t="s">
        <v>398</v>
      </c>
      <c r="E7" s="6" t="s">
        <v>9</v>
      </c>
      <c r="F7" s="1" t="s">
        <v>144</v>
      </c>
      <c r="G7" s="1">
        <f t="shared" si="0"/>
        <v>480</v>
      </c>
      <c r="H7" s="31"/>
      <c r="I7" s="7"/>
      <c r="J7" s="7">
        <v>95</v>
      </c>
      <c r="K7" s="7"/>
      <c r="L7" s="7">
        <v>100</v>
      </c>
      <c r="M7" s="7"/>
      <c r="N7" s="7"/>
      <c r="O7" s="7">
        <v>95</v>
      </c>
      <c r="P7" s="7"/>
      <c r="Q7" s="7"/>
      <c r="R7" s="7">
        <v>95</v>
      </c>
      <c r="S7" s="7">
        <v>95</v>
      </c>
      <c r="T7" s="7"/>
      <c r="U7" s="7"/>
      <c r="V7" s="7"/>
      <c r="W7" s="36"/>
    </row>
    <row r="8" spans="1:23" s="11" customFormat="1" ht="18" customHeight="1">
      <c r="A8" s="1">
        <v>4</v>
      </c>
      <c r="B8" s="1">
        <v>61840</v>
      </c>
      <c r="C8" s="5" t="s">
        <v>202</v>
      </c>
      <c r="D8" s="1" t="s">
        <v>398</v>
      </c>
      <c r="E8" s="6" t="s">
        <v>148</v>
      </c>
      <c r="F8" s="1" t="s">
        <v>149</v>
      </c>
      <c r="G8" s="1">
        <f t="shared" si="0"/>
        <v>460</v>
      </c>
      <c r="H8" s="31"/>
      <c r="I8" s="7"/>
      <c r="J8" s="7">
        <v>90</v>
      </c>
      <c r="K8" s="7"/>
      <c r="L8" s="7">
        <v>95</v>
      </c>
      <c r="M8" s="7">
        <v>95</v>
      </c>
      <c r="N8" s="7"/>
      <c r="O8" s="7">
        <v>90</v>
      </c>
      <c r="P8" s="7"/>
      <c r="Q8" s="7"/>
      <c r="R8" s="7"/>
      <c r="S8" s="7">
        <v>90</v>
      </c>
      <c r="T8" s="7"/>
      <c r="U8" s="7"/>
      <c r="V8" s="7"/>
      <c r="W8" s="36"/>
    </row>
    <row r="9" spans="1:23" s="11" customFormat="1" ht="18" customHeight="1">
      <c r="A9" s="1">
        <v>5</v>
      </c>
      <c r="B9" s="1">
        <v>61658</v>
      </c>
      <c r="C9" s="5" t="s">
        <v>205</v>
      </c>
      <c r="D9" s="1" t="s">
        <v>398</v>
      </c>
      <c r="E9" s="6" t="s">
        <v>9</v>
      </c>
      <c r="F9" s="1" t="s">
        <v>149</v>
      </c>
      <c r="G9" s="1">
        <f t="shared" si="0"/>
        <v>430</v>
      </c>
      <c r="H9" s="31"/>
      <c r="I9" s="7"/>
      <c r="J9" s="7">
        <v>70</v>
      </c>
      <c r="K9" s="7"/>
      <c r="L9" s="7">
        <v>75</v>
      </c>
      <c r="M9" s="7">
        <v>75</v>
      </c>
      <c r="N9" s="7"/>
      <c r="O9" s="7">
        <v>55</v>
      </c>
      <c r="P9" s="7"/>
      <c r="Q9" s="7"/>
      <c r="R9" s="7">
        <v>80</v>
      </c>
      <c r="S9" s="7">
        <v>75</v>
      </c>
      <c r="T9" s="7"/>
      <c r="U9" s="7"/>
      <c r="V9" s="7"/>
      <c r="W9" s="36"/>
    </row>
    <row r="10" spans="1:23" s="11" customFormat="1" ht="18" customHeight="1">
      <c r="A10" s="1">
        <v>6</v>
      </c>
      <c r="B10" s="1">
        <v>59826</v>
      </c>
      <c r="C10" s="5" t="s">
        <v>203</v>
      </c>
      <c r="D10" s="1" t="s">
        <v>398</v>
      </c>
      <c r="E10" s="6" t="s">
        <v>9</v>
      </c>
      <c r="F10" s="1" t="s">
        <v>149</v>
      </c>
      <c r="G10" s="1">
        <f t="shared" si="0"/>
        <v>345</v>
      </c>
      <c r="H10" s="31"/>
      <c r="I10" s="7"/>
      <c r="J10" s="7">
        <v>85</v>
      </c>
      <c r="K10" s="7"/>
      <c r="L10" s="7">
        <v>90</v>
      </c>
      <c r="M10" s="7">
        <v>85</v>
      </c>
      <c r="N10" s="7"/>
      <c r="O10" s="7"/>
      <c r="P10" s="7"/>
      <c r="Q10" s="7"/>
      <c r="R10" s="7"/>
      <c r="S10" s="7">
        <v>85</v>
      </c>
      <c r="T10" s="7"/>
      <c r="U10" s="7"/>
      <c r="V10" s="7"/>
      <c r="W10" s="36"/>
    </row>
    <row r="11" spans="1:23" s="11" customFormat="1" ht="18" customHeight="1">
      <c r="A11" s="1">
        <v>7</v>
      </c>
      <c r="B11" s="1">
        <v>62686</v>
      </c>
      <c r="C11" s="5" t="s">
        <v>209</v>
      </c>
      <c r="D11" s="1" t="s">
        <v>398</v>
      </c>
      <c r="E11" s="6" t="s">
        <v>20</v>
      </c>
      <c r="F11" s="1" t="s">
        <v>149</v>
      </c>
      <c r="G11" s="1">
        <f t="shared" si="0"/>
        <v>270</v>
      </c>
      <c r="H11" s="31"/>
      <c r="I11" s="7"/>
      <c r="J11" s="7">
        <v>15</v>
      </c>
      <c r="K11" s="7"/>
      <c r="L11" s="7">
        <v>70</v>
      </c>
      <c r="M11" s="7">
        <v>60</v>
      </c>
      <c r="N11" s="7"/>
      <c r="O11" s="7">
        <v>10</v>
      </c>
      <c r="P11" s="7"/>
      <c r="Q11" s="7"/>
      <c r="R11" s="7">
        <v>60</v>
      </c>
      <c r="S11" s="7">
        <v>55</v>
      </c>
      <c r="T11" s="7"/>
      <c r="U11" s="7"/>
      <c r="V11" s="7"/>
      <c r="W11" s="36"/>
    </row>
    <row r="12" spans="1:23" s="11" customFormat="1" ht="18" customHeight="1">
      <c r="A12" s="1">
        <v>8</v>
      </c>
      <c r="B12" s="1" t="s">
        <v>348</v>
      </c>
      <c r="C12" s="5" t="s">
        <v>349</v>
      </c>
      <c r="D12" s="1" t="s">
        <v>398</v>
      </c>
      <c r="E12" s="6" t="s">
        <v>9</v>
      </c>
      <c r="F12" s="1" t="s">
        <v>149</v>
      </c>
      <c r="G12" s="1">
        <f t="shared" si="0"/>
        <v>215</v>
      </c>
      <c r="H12" s="31"/>
      <c r="I12" s="7"/>
      <c r="J12" s="7">
        <v>75</v>
      </c>
      <c r="K12" s="7"/>
      <c r="L12" s="7"/>
      <c r="M12" s="7">
        <v>80</v>
      </c>
      <c r="N12" s="7"/>
      <c r="O12" s="7">
        <v>60</v>
      </c>
      <c r="P12" s="7"/>
      <c r="Q12" s="7"/>
      <c r="R12" s="7"/>
      <c r="S12" s="7"/>
      <c r="T12" s="7"/>
      <c r="U12" s="7"/>
      <c r="V12" s="7"/>
      <c r="W12" s="36"/>
    </row>
    <row r="13" spans="1:23" s="11" customFormat="1" ht="18" customHeight="1">
      <c r="A13" s="1">
        <v>9</v>
      </c>
      <c r="B13" s="1">
        <v>58938</v>
      </c>
      <c r="C13" s="5" t="s">
        <v>208</v>
      </c>
      <c r="D13" s="1" t="s">
        <v>398</v>
      </c>
      <c r="E13" s="6" t="s">
        <v>9</v>
      </c>
      <c r="F13" s="1" t="s">
        <v>149</v>
      </c>
      <c r="G13" s="1">
        <f t="shared" si="0"/>
        <v>205</v>
      </c>
      <c r="H13" s="31"/>
      <c r="I13" s="7"/>
      <c r="J13" s="7">
        <v>55</v>
      </c>
      <c r="K13" s="7"/>
      <c r="L13" s="7"/>
      <c r="M13" s="7">
        <v>70</v>
      </c>
      <c r="N13" s="7"/>
      <c r="O13" s="7">
        <v>15</v>
      </c>
      <c r="P13" s="7"/>
      <c r="Q13" s="7"/>
      <c r="R13" s="7"/>
      <c r="S13" s="7">
        <v>65</v>
      </c>
      <c r="T13" s="7"/>
      <c r="U13" s="7"/>
      <c r="V13" s="7"/>
      <c r="W13" s="36"/>
    </row>
    <row r="14" spans="1:23" s="11" customFormat="1" ht="18" customHeight="1">
      <c r="A14" s="1">
        <v>10</v>
      </c>
      <c r="B14" s="1" t="s">
        <v>261</v>
      </c>
      <c r="C14" s="5" t="s">
        <v>262</v>
      </c>
      <c r="D14" s="1" t="s">
        <v>398</v>
      </c>
      <c r="E14" s="6" t="s">
        <v>9</v>
      </c>
      <c r="F14" s="1" t="s">
        <v>149</v>
      </c>
      <c r="G14" s="1">
        <f t="shared" si="0"/>
        <v>185</v>
      </c>
      <c r="H14" s="31"/>
      <c r="I14" s="7"/>
      <c r="J14" s="7">
        <v>45</v>
      </c>
      <c r="K14" s="7"/>
      <c r="L14" s="7">
        <v>65</v>
      </c>
      <c r="M14" s="7"/>
      <c r="N14" s="7"/>
      <c r="O14" s="7"/>
      <c r="P14" s="7"/>
      <c r="Q14" s="7"/>
      <c r="R14" s="7">
        <v>75</v>
      </c>
      <c r="S14" s="7"/>
      <c r="T14" s="7"/>
      <c r="U14" s="7"/>
      <c r="V14" s="7"/>
      <c r="W14" s="36"/>
    </row>
    <row r="15" spans="1:23" s="11" customFormat="1" ht="18" customHeight="1">
      <c r="A15" s="1">
        <v>11</v>
      </c>
      <c r="B15" s="1">
        <v>61733</v>
      </c>
      <c r="C15" s="5" t="s">
        <v>206</v>
      </c>
      <c r="D15" s="1" t="s">
        <v>398</v>
      </c>
      <c r="E15" s="6" t="s">
        <v>207</v>
      </c>
      <c r="F15" s="1" t="s">
        <v>188</v>
      </c>
      <c r="G15" s="1">
        <f t="shared" si="0"/>
        <v>182.5</v>
      </c>
      <c r="H15" s="31"/>
      <c r="I15" s="7"/>
      <c r="J15" s="7"/>
      <c r="K15" s="7"/>
      <c r="L15" s="7"/>
      <c r="M15" s="7">
        <v>65</v>
      </c>
      <c r="N15" s="7"/>
      <c r="O15" s="7"/>
      <c r="P15" s="7">
        <v>47.5</v>
      </c>
      <c r="Q15" s="7"/>
      <c r="R15" s="7"/>
      <c r="S15" s="7">
        <v>70</v>
      </c>
      <c r="T15" s="7"/>
      <c r="U15" s="7"/>
      <c r="V15" s="7"/>
      <c r="W15" s="36"/>
    </row>
    <row r="16" spans="1:23" s="11" customFormat="1" ht="18" customHeight="1">
      <c r="A16" s="1">
        <v>12</v>
      </c>
      <c r="B16" s="1">
        <v>59227</v>
      </c>
      <c r="C16" s="5" t="s">
        <v>299</v>
      </c>
      <c r="D16" s="1" t="s">
        <v>398</v>
      </c>
      <c r="E16" s="6" t="s">
        <v>9</v>
      </c>
      <c r="F16" s="1" t="s">
        <v>188</v>
      </c>
      <c r="G16" s="1">
        <f t="shared" si="0"/>
        <v>180</v>
      </c>
      <c r="H16" s="31"/>
      <c r="I16" s="7"/>
      <c r="J16" s="7">
        <v>60</v>
      </c>
      <c r="K16" s="7"/>
      <c r="L16" s="7"/>
      <c r="M16" s="7"/>
      <c r="N16" s="7"/>
      <c r="O16" s="7">
        <v>70</v>
      </c>
      <c r="P16" s="7">
        <v>50</v>
      </c>
      <c r="Q16" s="7"/>
      <c r="R16" s="7"/>
      <c r="S16" s="7"/>
      <c r="T16" s="7"/>
      <c r="U16" s="7"/>
      <c r="V16" s="7"/>
      <c r="W16" s="36"/>
    </row>
    <row r="17" spans="1:23" s="11" customFormat="1" ht="18" customHeight="1">
      <c r="A17" s="1">
        <v>13</v>
      </c>
      <c r="B17" s="1" t="s">
        <v>259</v>
      </c>
      <c r="C17" s="5" t="s">
        <v>260</v>
      </c>
      <c r="D17" s="1" t="s">
        <v>398</v>
      </c>
      <c r="E17" s="6" t="s">
        <v>9</v>
      </c>
      <c r="F17" s="1" t="s">
        <v>45</v>
      </c>
      <c r="G17" s="1">
        <f t="shared" si="0"/>
        <v>165</v>
      </c>
      <c r="H17" s="31"/>
      <c r="I17" s="7"/>
      <c r="J17" s="7"/>
      <c r="K17" s="7"/>
      <c r="L17" s="7"/>
      <c r="M17" s="7"/>
      <c r="N17" s="7"/>
      <c r="O17" s="7">
        <v>75</v>
      </c>
      <c r="P17" s="7"/>
      <c r="Q17" s="7"/>
      <c r="R17" s="7">
        <v>90</v>
      </c>
      <c r="S17" s="7"/>
      <c r="T17" s="7"/>
      <c r="U17" s="7"/>
      <c r="V17" s="7"/>
      <c r="W17" s="36"/>
    </row>
    <row r="18" spans="1:23" s="11" customFormat="1" ht="18" customHeight="1">
      <c r="A18" s="1">
        <v>14</v>
      </c>
      <c r="B18" s="1">
        <v>54437</v>
      </c>
      <c r="C18" s="5" t="s">
        <v>98</v>
      </c>
      <c r="D18" s="1" t="s">
        <v>398</v>
      </c>
      <c r="E18" s="6" t="s">
        <v>9</v>
      </c>
      <c r="F18" s="1" t="s">
        <v>58</v>
      </c>
      <c r="G18" s="1">
        <f t="shared" si="0"/>
        <v>160</v>
      </c>
      <c r="H18" s="31"/>
      <c r="I18" s="7"/>
      <c r="J18" s="7"/>
      <c r="K18" s="7">
        <v>25</v>
      </c>
      <c r="L18" s="7"/>
      <c r="M18" s="7"/>
      <c r="N18" s="7"/>
      <c r="O18" s="7">
        <v>85</v>
      </c>
      <c r="P18" s="7"/>
      <c r="Q18" s="7">
        <v>25</v>
      </c>
      <c r="R18" s="7"/>
      <c r="S18" s="7"/>
      <c r="T18" s="7"/>
      <c r="U18" s="7">
        <f>50/2</f>
        <v>25</v>
      </c>
      <c r="V18" s="7"/>
      <c r="W18" s="36"/>
    </row>
    <row r="19" spans="1:23" s="11" customFormat="1" ht="18" customHeight="1">
      <c r="A19" s="1">
        <v>15</v>
      </c>
      <c r="B19" s="1" t="s">
        <v>265</v>
      </c>
      <c r="C19" s="5" t="s">
        <v>266</v>
      </c>
      <c r="D19" s="1" t="s">
        <v>398</v>
      </c>
      <c r="E19" s="6" t="s">
        <v>9</v>
      </c>
      <c r="F19" s="1" t="s">
        <v>45</v>
      </c>
      <c r="G19" s="1">
        <f t="shared" si="0"/>
        <v>110</v>
      </c>
      <c r="H19" s="31"/>
      <c r="I19" s="7"/>
      <c r="J19" s="7"/>
      <c r="K19" s="7"/>
      <c r="L19" s="7"/>
      <c r="M19" s="7"/>
      <c r="N19" s="7"/>
      <c r="O19" s="7">
        <v>45</v>
      </c>
      <c r="P19" s="7"/>
      <c r="Q19" s="7"/>
      <c r="R19" s="7">
        <v>65</v>
      </c>
      <c r="S19" s="7"/>
      <c r="T19" s="7"/>
      <c r="U19" s="7"/>
      <c r="V19" s="7"/>
      <c r="W19" s="36"/>
    </row>
    <row r="20" spans="1:23" s="11" customFormat="1" ht="18" customHeight="1">
      <c r="A20" s="1">
        <v>16</v>
      </c>
      <c r="B20" s="1" t="s">
        <v>350</v>
      </c>
      <c r="C20" s="5" t="s">
        <v>351</v>
      </c>
      <c r="D20" s="1" t="s">
        <v>398</v>
      </c>
      <c r="E20" s="6" t="s">
        <v>9</v>
      </c>
      <c r="F20" s="1" t="s">
        <v>149</v>
      </c>
      <c r="G20" s="1">
        <f t="shared" si="0"/>
        <v>100</v>
      </c>
      <c r="H20" s="31"/>
      <c r="I20" s="7"/>
      <c r="J20" s="7">
        <v>65</v>
      </c>
      <c r="K20" s="7"/>
      <c r="L20" s="7"/>
      <c r="M20" s="7"/>
      <c r="N20" s="7"/>
      <c r="O20" s="7">
        <v>35</v>
      </c>
      <c r="P20" s="7"/>
      <c r="Q20" s="7"/>
      <c r="R20" s="7"/>
      <c r="S20" s="7"/>
      <c r="T20" s="7"/>
      <c r="U20" s="7"/>
      <c r="V20" s="7"/>
      <c r="W20" s="36"/>
    </row>
    <row r="21" spans="1:23" s="11" customFormat="1" ht="18" customHeight="1">
      <c r="A21" s="1">
        <v>17</v>
      </c>
      <c r="B21" s="1">
        <v>65441</v>
      </c>
      <c r="C21" s="5" t="s">
        <v>414</v>
      </c>
      <c r="D21" s="1" t="s">
        <v>398</v>
      </c>
      <c r="E21" s="6" t="s">
        <v>415</v>
      </c>
      <c r="F21" s="1" t="s">
        <v>149</v>
      </c>
      <c r="G21" s="1">
        <f t="shared" si="0"/>
        <v>80</v>
      </c>
      <c r="H21" s="31"/>
      <c r="I21" s="7"/>
      <c r="J21" s="7"/>
      <c r="K21" s="7"/>
      <c r="L21" s="7">
        <v>80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36"/>
    </row>
    <row r="22" spans="1:23" s="11" customFormat="1" ht="18" customHeight="1">
      <c r="A22" s="1">
        <v>18</v>
      </c>
      <c r="B22" s="1" t="s">
        <v>263</v>
      </c>
      <c r="C22" s="5" t="s">
        <v>264</v>
      </c>
      <c r="D22" s="1" t="s">
        <v>398</v>
      </c>
      <c r="E22" s="6" t="s">
        <v>9</v>
      </c>
      <c r="F22" s="1" t="s">
        <v>45</v>
      </c>
      <c r="G22" s="1">
        <f t="shared" si="0"/>
        <v>75</v>
      </c>
      <c r="H22" s="31"/>
      <c r="I22" s="7"/>
      <c r="J22" s="7"/>
      <c r="K22" s="7"/>
      <c r="L22" s="7"/>
      <c r="M22" s="7"/>
      <c r="N22" s="7"/>
      <c r="O22" s="7">
        <v>5</v>
      </c>
      <c r="P22" s="7"/>
      <c r="Q22" s="7"/>
      <c r="R22" s="7">
        <v>70</v>
      </c>
      <c r="S22" s="7"/>
      <c r="T22" s="7"/>
      <c r="U22" s="7"/>
      <c r="V22" s="7"/>
      <c r="W22" s="36"/>
    </row>
    <row r="23" spans="1:23" s="11" customFormat="1" ht="18" customHeight="1">
      <c r="A23" s="1">
        <v>19</v>
      </c>
      <c r="B23" s="1" t="s">
        <v>270</v>
      </c>
      <c r="C23" s="5" t="s">
        <v>271</v>
      </c>
      <c r="D23" s="1" t="s">
        <v>398</v>
      </c>
      <c r="E23" s="6" t="s">
        <v>9</v>
      </c>
      <c r="F23" s="1" t="s">
        <v>149</v>
      </c>
      <c r="G23" s="1">
        <f t="shared" si="0"/>
        <v>70</v>
      </c>
      <c r="H23" s="31"/>
      <c r="I23" s="7"/>
      <c r="J23" s="7">
        <v>25</v>
      </c>
      <c r="K23" s="7"/>
      <c r="L23" s="7"/>
      <c r="M23" s="7"/>
      <c r="N23" s="7"/>
      <c r="O23" s="7"/>
      <c r="P23" s="7"/>
      <c r="Q23" s="7"/>
      <c r="R23" s="7">
        <v>45</v>
      </c>
      <c r="S23" s="7"/>
      <c r="T23" s="7"/>
      <c r="U23" s="7"/>
      <c r="V23" s="7"/>
      <c r="W23" s="36"/>
    </row>
    <row r="24" spans="1:23" s="11" customFormat="1" ht="18" customHeight="1">
      <c r="A24" s="1">
        <v>20</v>
      </c>
      <c r="B24" s="1" t="s">
        <v>346</v>
      </c>
      <c r="C24" s="5" t="s">
        <v>347</v>
      </c>
      <c r="D24" s="1" t="s">
        <v>398</v>
      </c>
      <c r="E24" s="6" t="s">
        <v>82</v>
      </c>
      <c r="F24" s="1" t="s">
        <v>73</v>
      </c>
      <c r="G24" s="1">
        <f t="shared" si="0"/>
        <v>65</v>
      </c>
      <c r="H24" s="31"/>
      <c r="I24" s="7"/>
      <c r="J24" s="7"/>
      <c r="K24" s="7"/>
      <c r="L24" s="7"/>
      <c r="M24" s="7"/>
      <c r="N24" s="7"/>
      <c r="O24" s="7">
        <v>65</v>
      </c>
      <c r="P24" s="7"/>
      <c r="Q24" s="7"/>
      <c r="R24" s="7"/>
      <c r="S24" s="7"/>
      <c r="T24" s="7"/>
      <c r="U24" s="7"/>
      <c r="V24" s="7"/>
      <c r="W24" s="36"/>
    </row>
    <row r="25" spans="1:23" s="11" customFormat="1" ht="18" customHeight="1">
      <c r="A25" s="1">
        <v>21</v>
      </c>
      <c r="B25" s="1">
        <v>65322</v>
      </c>
      <c r="C25" s="5" t="s">
        <v>404</v>
      </c>
      <c r="D25" s="1" t="s">
        <v>398</v>
      </c>
      <c r="E25" s="6" t="s">
        <v>9</v>
      </c>
      <c r="F25" s="1" t="s">
        <v>149</v>
      </c>
      <c r="G25" s="1">
        <f t="shared" si="0"/>
        <v>55</v>
      </c>
      <c r="H25" s="31"/>
      <c r="I25" s="7"/>
      <c r="J25" s="7"/>
      <c r="K25" s="7"/>
      <c r="L25" s="7"/>
      <c r="M25" s="7">
        <v>55</v>
      </c>
      <c r="N25" s="7"/>
      <c r="O25" s="7"/>
      <c r="P25" s="7"/>
      <c r="Q25" s="7"/>
      <c r="R25" s="7"/>
      <c r="S25" s="7"/>
      <c r="T25" s="7"/>
      <c r="U25" s="7"/>
      <c r="V25" s="7"/>
      <c r="W25" s="36"/>
    </row>
    <row r="26" spans="1:23" s="11" customFormat="1" ht="18" customHeight="1">
      <c r="A26" s="1">
        <v>21</v>
      </c>
      <c r="B26" s="1" t="s">
        <v>267</v>
      </c>
      <c r="C26" s="5" t="s">
        <v>268</v>
      </c>
      <c r="D26" s="1" t="s">
        <v>398</v>
      </c>
      <c r="E26" s="6" t="s">
        <v>269</v>
      </c>
      <c r="F26" s="1" t="s">
        <v>45</v>
      </c>
      <c r="G26" s="1">
        <f t="shared" si="0"/>
        <v>55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>
        <v>55</v>
      </c>
      <c r="S26" s="7"/>
      <c r="T26" s="7"/>
      <c r="U26" s="7"/>
      <c r="V26" s="7"/>
      <c r="W26" s="36"/>
    </row>
    <row r="27" spans="1:23" s="11" customFormat="1" ht="18" customHeight="1">
      <c r="A27" s="1">
        <v>23</v>
      </c>
      <c r="B27" s="1">
        <v>62172</v>
      </c>
      <c r="C27" s="5" t="s">
        <v>300</v>
      </c>
      <c r="D27" s="1" t="s">
        <v>398</v>
      </c>
      <c r="E27" s="6" t="s">
        <v>207</v>
      </c>
      <c r="F27" s="1" t="s">
        <v>188</v>
      </c>
      <c r="G27" s="1">
        <f t="shared" si="0"/>
        <v>45</v>
      </c>
      <c r="H27" s="31"/>
      <c r="I27" s="7"/>
      <c r="J27" s="7"/>
      <c r="K27" s="7"/>
      <c r="L27" s="7"/>
      <c r="M27" s="7"/>
      <c r="N27" s="7"/>
      <c r="O27" s="7"/>
      <c r="P27" s="7">
        <v>45</v>
      </c>
      <c r="Q27" s="7"/>
      <c r="R27" s="7"/>
      <c r="S27" s="7"/>
      <c r="T27" s="7"/>
      <c r="U27" s="7"/>
      <c r="V27" s="7"/>
      <c r="W27" s="36"/>
    </row>
    <row r="28" spans="1:23" s="11" customFormat="1" ht="18" customHeight="1">
      <c r="A28" s="1">
        <v>24</v>
      </c>
      <c r="B28" s="1">
        <v>63432</v>
      </c>
      <c r="C28" s="5" t="s">
        <v>301</v>
      </c>
      <c r="D28" s="1" t="s">
        <v>398</v>
      </c>
      <c r="E28" s="6" t="s">
        <v>9</v>
      </c>
      <c r="F28" s="1" t="s">
        <v>188</v>
      </c>
      <c r="G28" s="1">
        <f t="shared" si="0"/>
        <v>42.5</v>
      </c>
      <c r="H28" s="31"/>
      <c r="I28" s="7"/>
      <c r="J28" s="7"/>
      <c r="K28" s="7"/>
      <c r="L28" s="7"/>
      <c r="M28" s="7"/>
      <c r="N28" s="7"/>
      <c r="O28" s="7"/>
      <c r="P28" s="7">
        <v>42.5</v>
      </c>
      <c r="Q28" s="7"/>
      <c r="R28" s="7"/>
      <c r="S28" s="7"/>
      <c r="T28" s="7"/>
      <c r="U28" s="7"/>
      <c r="V28" s="7"/>
      <c r="W28" s="36"/>
    </row>
    <row r="29" spans="1:23" s="11" customFormat="1" ht="18" customHeight="1">
      <c r="A29" s="1">
        <v>25</v>
      </c>
      <c r="B29" s="1" t="s">
        <v>447</v>
      </c>
      <c r="C29" s="5" t="s">
        <v>448</v>
      </c>
      <c r="D29" s="1" t="s">
        <v>398</v>
      </c>
      <c r="E29" s="6" t="s">
        <v>449</v>
      </c>
      <c r="F29" s="1" t="s">
        <v>149</v>
      </c>
      <c r="G29" s="1">
        <f t="shared" si="0"/>
        <v>35</v>
      </c>
      <c r="H29" s="31"/>
      <c r="I29" s="7"/>
      <c r="J29" s="7">
        <v>35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36"/>
    </row>
    <row r="30" spans="1:23" s="11" customFormat="1" ht="18" customHeight="1">
      <c r="A30" s="1">
        <v>26</v>
      </c>
      <c r="B30" s="1">
        <v>64063</v>
      </c>
      <c r="C30" s="5" t="s">
        <v>99</v>
      </c>
      <c r="D30" s="1" t="s">
        <v>398</v>
      </c>
      <c r="E30" s="6" t="s">
        <v>9</v>
      </c>
      <c r="F30" s="1" t="s">
        <v>58</v>
      </c>
      <c r="G30" s="1">
        <f t="shared" si="0"/>
        <v>30</v>
      </c>
      <c r="H30" s="31"/>
      <c r="I30" s="7"/>
      <c r="J30" s="7"/>
      <c r="K30" s="7">
        <v>10</v>
      </c>
      <c r="L30" s="7"/>
      <c r="M30" s="7"/>
      <c r="N30" s="7"/>
      <c r="O30" s="7"/>
      <c r="P30" s="7"/>
      <c r="Q30" s="7"/>
      <c r="R30" s="7"/>
      <c r="S30" s="7"/>
      <c r="T30" s="7"/>
      <c r="U30" s="7">
        <v>20</v>
      </c>
      <c r="V30" s="7"/>
      <c r="W30" s="36"/>
    </row>
    <row r="31" spans="1:23" s="11" customFormat="1" ht="18" customHeight="1">
      <c r="A31" s="1">
        <v>27</v>
      </c>
      <c r="B31" s="1" t="s">
        <v>12</v>
      </c>
      <c r="C31" s="5" t="s">
        <v>13</v>
      </c>
      <c r="D31" s="1" t="s">
        <v>398</v>
      </c>
      <c r="E31" s="6" t="s">
        <v>14</v>
      </c>
      <c r="F31" s="1" t="s">
        <v>10</v>
      </c>
      <c r="G31" s="1">
        <f t="shared" si="0"/>
        <v>25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>
        <v>25</v>
      </c>
      <c r="W31" s="36"/>
    </row>
    <row r="32" spans="1:23" s="11" customFormat="1" ht="18" customHeight="1">
      <c r="A32" s="1">
        <v>28</v>
      </c>
      <c r="B32" s="1">
        <v>61143</v>
      </c>
      <c r="C32" s="5" t="s">
        <v>101</v>
      </c>
      <c r="D32" s="1" t="s">
        <v>398</v>
      </c>
      <c r="E32" s="6" t="s">
        <v>63</v>
      </c>
      <c r="F32" s="1" t="s">
        <v>58</v>
      </c>
      <c r="G32" s="1">
        <f t="shared" si="0"/>
        <v>21</v>
      </c>
      <c r="H32" s="31"/>
      <c r="I32" s="7"/>
      <c r="J32" s="7"/>
      <c r="K32" s="7">
        <v>6</v>
      </c>
      <c r="L32" s="7"/>
      <c r="M32" s="7"/>
      <c r="N32" s="7"/>
      <c r="O32" s="7"/>
      <c r="P32" s="7"/>
      <c r="Q32" s="7"/>
      <c r="R32" s="7"/>
      <c r="S32" s="7"/>
      <c r="T32" s="7"/>
      <c r="U32" s="7">
        <v>15</v>
      </c>
      <c r="V32" s="7"/>
      <c r="W32" s="36"/>
    </row>
    <row r="33" spans="1:23" s="11" customFormat="1" ht="18" customHeight="1">
      <c r="A33" s="1">
        <v>29</v>
      </c>
      <c r="B33" s="1">
        <v>61057</v>
      </c>
      <c r="C33" s="5" t="s">
        <v>16</v>
      </c>
      <c r="D33" s="1" t="s">
        <v>398</v>
      </c>
      <c r="E33" s="6" t="s">
        <v>9</v>
      </c>
      <c r="F33" s="1" t="s">
        <v>10</v>
      </c>
      <c r="G33" s="1">
        <f t="shared" si="0"/>
        <v>20.5</v>
      </c>
      <c r="H33" s="31"/>
      <c r="I33" s="7"/>
      <c r="J33" s="7"/>
      <c r="K33" s="7"/>
      <c r="L33" s="7"/>
      <c r="M33" s="7"/>
      <c r="N33" s="7">
        <f>25/2</f>
        <v>12.5</v>
      </c>
      <c r="O33" s="7"/>
      <c r="P33" s="7"/>
      <c r="Q33" s="7"/>
      <c r="R33" s="7"/>
      <c r="S33" s="7"/>
      <c r="T33" s="7"/>
      <c r="U33" s="7"/>
      <c r="V33" s="7">
        <v>8</v>
      </c>
      <c r="W33" s="36"/>
    </row>
    <row r="34" spans="1:23" s="11" customFormat="1" ht="18" customHeight="1">
      <c r="A34" s="1">
        <v>30</v>
      </c>
      <c r="B34" s="1">
        <v>53432</v>
      </c>
      <c r="C34" s="5" t="s">
        <v>100</v>
      </c>
      <c r="D34" s="1" t="s">
        <v>398</v>
      </c>
      <c r="E34" s="6" t="s">
        <v>9</v>
      </c>
      <c r="F34" s="1" t="s">
        <v>58</v>
      </c>
      <c r="G34" s="1">
        <f t="shared" si="0"/>
        <v>17.5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>
        <f>35/2</f>
        <v>17.5</v>
      </c>
      <c r="V34" s="7"/>
      <c r="W34" s="36"/>
    </row>
    <row r="35" spans="1:23" s="11" customFormat="1" ht="18" customHeight="1">
      <c r="A35" s="1">
        <v>31</v>
      </c>
      <c r="B35" s="1">
        <v>65576</v>
      </c>
      <c r="C35" s="5" t="s">
        <v>427</v>
      </c>
      <c r="D35" s="1" t="s">
        <v>398</v>
      </c>
      <c r="E35" s="6" t="s">
        <v>69</v>
      </c>
      <c r="F35" s="1" t="s">
        <v>58</v>
      </c>
      <c r="G35" s="1">
        <f t="shared" si="0"/>
        <v>15</v>
      </c>
      <c r="H35" s="31"/>
      <c r="I35" s="7"/>
      <c r="J35" s="7"/>
      <c r="K35" s="7">
        <v>15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36"/>
    </row>
    <row r="36" spans="1:23" s="11" customFormat="1" ht="18" customHeight="1">
      <c r="A36" s="1">
        <v>31</v>
      </c>
      <c r="B36" s="1">
        <v>61875</v>
      </c>
      <c r="C36" s="5" t="s">
        <v>15</v>
      </c>
      <c r="D36" s="1" t="s">
        <v>398</v>
      </c>
      <c r="E36" s="6" t="s">
        <v>9</v>
      </c>
      <c r="F36" s="1" t="s">
        <v>10</v>
      </c>
      <c r="G36" s="1">
        <f t="shared" si="0"/>
        <v>15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>
        <v>15</v>
      </c>
      <c r="W36" s="36"/>
    </row>
    <row r="37" spans="1:23" s="11" customFormat="1" ht="18" customHeight="1">
      <c r="A37" s="1">
        <v>33</v>
      </c>
      <c r="B37" s="1">
        <v>62923</v>
      </c>
      <c r="C37" s="5" t="s">
        <v>137</v>
      </c>
      <c r="D37" s="1" t="s">
        <v>398</v>
      </c>
      <c r="E37" s="6" t="s">
        <v>129</v>
      </c>
      <c r="F37" s="1" t="s">
        <v>108</v>
      </c>
      <c r="G37" s="1">
        <f t="shared" si="0"/>
        <v>12.5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f>25/2</f>
        <v>12.5</v>
      </c>
      <c r="U37" s="7"/>
      <c r="V37" s="7"/>
      <c r="W37" s="36"/>
    </row>
    <row r="38" spans="1:23" ht="18" customHeight="1">
      <c r="A38" s="1"/>
      <c r="B38" s="1"/>
      <c r="C38" s="22"/>
      <c r="D38" s="1"/>
      <c r="E38" s="6"/>
      <c r="F38" s="1"/>
      <c r="G38" s="1"/>
      <c r="H38" s="28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34"/>
    </row>
    <row r="39" spans="1:23" ht="6.9" customHeight="1">
      <c r="A39" s="38"/>
      <c r="B39" s="33"/>
      <c r="C39" s="39"/>
      <c r="D39" s="33"/>
      <c r="E39" s="40"/>
      <c r="F39" s="33"/>
      <c r="G39" s="41"/>
      <c r="H39" s="33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37"/>
    </row>
    <row r="40" spans="1:23" s="8" customFormat="1" ht="12.75" customHeight="1">
      <c r="A40" s="13"/>
      <c r="B40" s="14"/>
      <c r="D40" s="14"/>
      <c r="E40" s="15"/>
      <c r="F40" s="14"/>
      <c r="G40" s="14"/>
      <c r="H40" s="14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</row>
    <row r="41" spans="1:23">
      <c r="B41" s="49"/>
    </row>
    <row r="42" spans="1:23">
      <c r="B42" s="49"/>
    </row>
    <row r="43" spans="1:23">
      <c r="B43" s="49"/>
    </row>
    <row r="44" spans="1:23">
      <c r="B44" s="49"/>
    </row>
    <row r="45" spans="1:23">
      <c r="B45" s="49"/>
    </row>
    <row r="46" spans="1:23">
      <c r="B46" s="49"/>
    </row>
    <row r="47" spans="1:23">
      <c r="B47" s="49"/>
    </row>
  </sheetData>
  <sheetProtection algorithmName="SHA-512" hashValue="RDVdmqVcD3f6el63IAo4RTuVxK2bCpcPQOew9/DNrsvCJyf3XYN2muGTWI6RXnPUvt6dtuCTSZdcDixQ/6gUKA==" saltValue="h599gqG3K+5kVdHk4tWv/g==" spinCount="100000" sheet="1" selectLockedCells="1" selectUnlockedCells="1"/>
  <sortState xmlns:xlrd2="http://schemas.microsoft.com/office/spreadsheetml/2017/richdata2" ref="B5:V37">
    <sortCondition descending="1" ref="G5:G37"/>
  </sortState>
  <mergeCells count="16">
    <mergeCell ref="V1:V2"/>
    <mergeCell ref="I1:I2"/>
    <mergeCell ref="U1:U2"/>
    <mergeCell ref="A2:G2"/>
    <mergeCell ref="T1:T2"/>
    <mergeCell ref="A1:G1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1:C1048576">
    <cfRule type="duplicateValues" dxfId="17" priority="4"/>
  </conditionalFormatting>
  <conditionalFormatting sqref="B3:C3">
    <cfRule type="duplicateValues" dxfId="16" priority="5" stopIfTrue="1"/>
  </conditionalFormatting>
  <conditionalFormatting sqref="B5:C37">
    <cfRule type="duplicateValues" dxfId="15" priority="10941" stopIfTrue="1"/>
  </conditionalFormatting>
  <conditionalFormatting sqref="B5:C38">
    <cfRule type="duplicateValues" dxfId="14" priority="10943" stopIfTrue="1"/>
    <cfRule type="duplicateValues" dxfId="13" priority="10944" stopIfTrue="1"/>
    <cfRule type="duplicateValues" dxfId="12" priority="10945" stopIfTrue="1"/>
  </conditionalFormatting>
  <conditionalFormatting sqref="B38:C40">
    <cfRule type="duplicateValues" dxfId="11" priority="2089" stopIfTrue="1"/>
  </conditionalFormatting>
  <conditionalFormatting sqref="B38:C65520 B1:C2 B4:C4">
    <cfRule type="expression" dxfId="10" priority="2090" stopIfTrue="1">
      <formula>AND(COUNTIF($B$1:$C$2, B1)+COUNTIF($B$4:$C$4, B1)+COUNTIF($B$38:$C$65520, B1)&gt;1,NOT(ISBLANK(B1)))</formula>
    </cfRule>
  </conditionalFormatting>
  <conditionalFormatting sqref="C38">
    <cfRule type="duplicateValues" dxfId="9" priority="209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T19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9.332031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9" width="6.6640625" style="12" customWidth="1"/>
    <col min="20" max="20" width="1" style="3" customWidth="1"/>
    <col min="21" max="16384" width="9.109375" style="3"/>
  </cols>
  <sheetData>
    <row r="1" spans="1:20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433</v>
      </c>
      <c r="K1" s="63" t="s">
        <v>420</v>
      </c>
      <c r="L1" s="63" t="s">
        <v>408</v>
      </c>
      <c r="M1" s="63" t="s">
        <v>402</v>
      </c>
      <c r="N1" s="63" t="s">
        <v>365</v>
      </c>
      <c r="O1" s="63" t="s">
        <v>293</v>
      </c>
      <c r="P1" s="63" t="s">
        <v>286</v>
      </c>
      <c r="Q1" s="63" t="s">
        <v>234</v>
      </c>
      <c r="R1" s="63" t="s">
        <v>173</v>
      </c>
      <c r="S1" s="63" t="s">
        <v>59</v>
      </c>
      <c r="T1" s="27"/>
    </row>
    <row r="2" spans="1:20" s="4" customFormat="1" ht="99" customHeight="1">
      <c r="A2" s="57" t="s">
        <v>452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45815</v>
      </c>
      <c r="L3" s="19">
        <v>45794</v>
      </c>
      <c r="M3" s="19">
        <v>45794</v>
      </c>
      <c r="N3" s="19">
        <v>45744</v>
      </c>
      <c r="O3" s="19">
        <v>45739</v>
      </c>
      <c r="P3" s="19">
        <v>45738</v>
      </c>
      <c r="Q3" s="19">
        <v>45731</v>
      </c>
      <c r="R3" s="19">
        <v>45724</v>
      </c>
      <c r="S3" s="19">
        <v>45710</v>
      </c>
      <c r="T3" s="34"/>
    </row>
    <row r="4" spans="1:20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181</v>
      </c>
      <c r="K4" s="21" t="s">
        <v>8</v>
      </c>
      <c r="L4" s="21" t="s">
        <v>181</v>
      </c>
      <c r="M4" s="21" t="s">
        <v>181</v>
      </c>
      <c r="N4" s="21" t="s">
        <v>181</v>
      </c>
      <c r="O4" s="21" t="s">
        <v>181</v>
      </c>
      <c r="P4" s="21" t="s">
        <v>60</v>
      </c>
      <c r="Q4" s="21" t="s">
        <v>181</v>
      </c>
      <c r="R4" s="21" t="s">
        <v>181</v>
      </c>
      <c r="S4" s="21" t="s">
        <v>60</v>
      </c>
      <c r="T4" s="35"/>
    </row>
    <row r="5" spans="1:20" s="11" customFormat="1" ht="18" customHeight="1">
      <c r="A5" s="1">
        <v>1</v>
      </c>
      <c r="B5" s="1">
        <v>59067</v>
      </c>
      <c r="C5" s="5" t="s">
        <v>186</v>
      </c>
      <c r="D5" s="1" t="s">
        <v>399</v>
      </c>
      <c r="E5" s="5" t="s">
        <v>9</v>
      </c>
      <c r="F5" s="1" t="s">
        <v>149</v>
      </c>
      <c r="G5" s="1">
        <f t="shared" ref="G5:G13" si="0">SUM(I5:S5)</f>
        <v>452.5</v>
      </c>
      <c r="H5" s="32"/>
      <c r="I5" s="1"/>
      <c r="J5" s="1">
        <v>95</v>
      </c>
      <c r="K5" s="1"/>
      <c r="L5" s="1">
        <f>90/2</f>
        <v>45</v>
      </c>
      <c r="M5" s="1">
        <v>90</v>
      </c>
      <c r="N5" s="1">
        <v>85</v>
      </c>
      <c r="O5" s="1"/>
      <c r="P5" s="1"/>
      <c r="Q5" s="1">
        <f>95/2</f>
        <v>47.5</v>
      </c>
      <c r="R5" s="1">
        <v>90</v>
      </c>
      <c r="S5" s="1"/>
      <c r="T5" s="32"/>
    </row>
    <row r="6" spans="1:20" s="11" customFormat="1" ht="18" customHeight="1">
      <c r="A6" s="1">
        <v>2</v>
      </c>
      <c r="B6" s="1">
        <v>56140</v>
      </c>
      <c r="C6" s="5" t="s">
        <v>185</v>
      </c>
      <c r="D6" s="1" t="s">
        <v>399</v>
      </c>
      <c r="E6" s="5" t="s">
        <v>9</v>
      </c>
      <c r="F6" s="1" t="s">
        <v>149</v>
      </c>
      <c r="G6" s="1">
        <f t="shared" si="0"/>
        <v>435</v>
      </c>
      <c r="H6" s="32"/>
      <c r="I6" s="1"/>
      <c r="J6" s="1">
        <v>100</v>
      </c>
      <c r="K6" s="1"/>
      <c r="L6" s="1">
        <v>50</v>
      </c>
      <c r="M6" s="1">
        <v>95</v>
      </c>
      <c r="N6" s="1">
        <v>95</v>
      </c>
      <c r="O6" s="1"/>
      <c r="P6" s="1"/>
      <c r="Q6" s="1"/>
      <c r="R6" s="1">
        <v>95</v>
      </c>
      <c r="S6" s="1"/>
      <c r="T6" s="32"/>
    </row>
    <row r="7" spans="1:20" s="11" customFormat="1" ht="18" customHeight="1">
      <c r="A7" s="1">
        <v>3</v>
      </c>
      <c r="B7" s="1">
        <v>53243</v>
      </c>
      <c r="C7" s="5" t="s">
        <v>187</v>
      </c>
      <c r="D7" s="1" t="s">
        <v>399</v>
      </c>
      <c r="E7" s="5" t="s">
        <v>9</v>
      </c>
      <c r="F7" s="1" t="s">
        <v>188</v>
      </c>
      <c r="G7" s="1">
        <f t="shared" si="0"/>
        <v>390</v>
      </c>
      <c r="H7" s="32"/>
      <c r="I7" s="1"/>
      <c r="J7" s="1">
        <v>90</v>
      </c>
      <c r="K7" s="1"/>
      <c r="L7" s="1"/>
      <c r="M7" s="1">
        <v>85</v>
      </c>
      <c r="N7" s="1">
        <v>80</v>
      </c>
      <c r="O7" s="1">
        <v>50</v>
      </c>
      <c r="P7" s="1"/>
      <c r="Q7" s="1"/>
      <c r="R7" s="1">
        <v>85</v>
      </c>
      <c r="S7" s="1"/>
      <c r="T7" s="32"/>
    </row>
    <row r="8" spans="1:20" s="11" customFormat="1" ht="18" customHeight="1">
      <c r="A8" s="1">
        <v>4</v>
      </c>
      <c r="B8" s="1">
        <v>55267</v>
      </c>
      <c r="C8" s="5" t="s">
        <v>182</v>
      </c>
      <c r="D8" s="1" t="s">
        <v>399</v>
      </c>
      <c r="E8" s="5" t="s">
        <v>183</v>
      </c>
      <c r="F8" s="1" t="s">
        <v>184</v>
      </c>
      <c r="G8" s="1">
        <f t="shared" si="0"/>
        <v>387.5</v>
      </c>
      <c r="H8" s="32"/>
      <c r="I8" s="1"/>
      <c r="J8" s="1"/>
      <c r="K8" s="1"/>
      <c r="L8" s="1">
        <f>95/2</f>
        <v>47.5</v>
      </c>
      <c r="M8" s="1">
        <v>100</v>
      </c>
      <c r="N8" s="1">
        <v>90</v>
      </c>
      <c r="O8" s="1"/>
      <c r="P8" s="1"/>
      <c r="Q8" s="1">
        <v>50</v>
      </c>
      <c r="R8" s="1">
        <v>100</v>
      </c>
      <c r="S8" s="1"/>
      <c r="T8" s="32"/>
    </row>
    <row r="9" spans="1:20" s="11" customFormat="1" ht="18" customHeight="1">
      <c r="A9" s="1">
        <v>5</v>
      </c>
      <c r="B9" s="1">
        <v>62969</v>
      </c>
      <c r="C9" s="5" t="s">
        <v>189</v>
      </c>
      <c r="D9" s="1" t="s">
        <v>399</v>
      </c>
      <c r="E9" s="5" t="s">
        <v>9</v>
      </c>
      <c r="F9" s="1" t="s">
        <v>149</v>
      </c>
      <c r="G9" s="1">
        <f t="shared" si="0"/>
        <v>245</v>
      </c>
      <c r="H9" s="32"/>
      <c r="I9" s="1"/>
      <c r="J9" s="1">
        <v>85</v>
      </c>
      <c r="K9" s="1"/>
      <c r="L9" s="1"/>
      <c r="M9" s="1">
        <v>80</v>
      </c>
      <c r="N9" s="1"/>
      <c r="O9" s="1"/>
      <c r="P9" s="1"/>
      <c r="Q9" s="1"/>
      <c r="R9" s="1">
        <v>80</v>
      </c>
      <c r="S9" s="1"/>
      <c r="T9" s="32"/>
    </row>
    <row r="10" spans="1:20" s="11" customFormat="1" ht="18" customHeight="1">
      <c r="A10" s="1">
        <v>6</v>
      </c>
      <c r="B10" s="1" t="s">
        <v>373</v>
      </c>
      <c r="C10" s="5" t="s">
        <v>374</v>
      </c>
      <c r="D10" s="1" t="s">
        <v>399</v>
      </c>
      <c r="E10" s="5" t="s">
        <v>148</v>
      </c>
      <c r="F10" s="1" t="s">
        <v>149</v>
      </c>
      <c r="G10" s="1">
        <f t="shared" si="0"/>
        <v>75</v>
      </c>
      <c r="H10" s="32"/>
      <c r="I10" s="1"/>
      <c r="J10" s="1"/>
      <c r="K10" s="1"/>
      <c r="L10" s="1"/>
      <c r="M10" s="1"/>
      <c r="N10" s="1">
        <v>75</v>
      </c>
      <c r="O10" s="1"/>
      <c r="P10" s="1"/>
      <c r="Q10" s="1"/>
      <c r="R10" s="1"/>
      <c r="S10" s="1"/>
      <c r="T10" s="32"/>
    </row>
    <row r="11" spans="1:20" s="11" customFormat="1" ht="18" customHeight="1">
      <c r="A11" s="1">
        <v>7</v>
      </c>
      <c r="B11" s="1" t="s">
        <v>450</v>
      </c>
      <c r="C11" s="5" t="s">
        <v>451</v>
      </c>
      <c r="D11" s="1" t="s">
        <v>399</v>
      </c>
      <c r="E11" s="5" t="s">
        <v>9</v>
      </c>
      <c r="F11" s="1" t="s">
        <v>149</v>
      </c>
      <c r="G11" s="1">
        <f t="shared" si="0"/>
        <v>70</v>
      </c>
      <c r="H11" s="32"/>
      <c r="I11" s="1"/>
      <c r="J11" s="1">
        <v>70</v>
      </c>
      <c r="K11" s="1"/>
      <c r="L11" s="1"/>
      <c r="M11" s="1"/>
      <c r="N11" s="1"/>
      <c r="O11" s="1"/>
      <c r="P11" s="1"/>
      <c r="Q11" s="1"/>
      <c r="R11" s="1"/>
      <c r="S11" s="1"/>
      <c r="T11" s="32"/>
    </row>
    <row r="12" spans="1:20" s="11" customFormat="1" ht="18" customHeight="1">
      <c r="A12" s="1">
        <v>8</v>
      </c>
      <c r="B12" s="1">
        <v>59574</v>
      </c>
      <c r="C12" s="5" t="s">
        <v>103</v>
      </c>
      <c r="D12" s="1" t="s">
        <v>399</v>
      </c>
      <c r="E12" s="5" t="s">
        <v>69</v>
      </c>
      <c r="F12" s="1" t="s">
        <v>58</v>
      </c>
      <c r="G12" s="1">
        <f t="shared" si="0"/>
        <v>57.5</v>
      </c>
      <c r="H12" s="32"/>
      <c r="I12" s="1"/>
      <c r="J12" s="1"/>
      <c r="K12" s="1">
        <v>20</v>
      </c>
      <c r="L12" s="1"/>
      <c r="M12" s="1"/>
      <c r="N12" s="1"/>
      <c r="O12" s="1"/>
      <c r="P12" s="1">
        <f>35/2</f>
        <v>17.5</v>
      </c>
      <c r="Q12" s="1"/>
      <c r="R12" s="1"/>
      <c r="S12" s="1">
        <v>20</v>
      </c>
      <c r="T12" s="32"/>
    </row>
    <row r="13" spans="1:20" s="11" customFormat="1" ht="18" customHeight="1">
      <c r="A13" s="1">
        <v>9</v>
      </c>
      <c r="B13" s="1">
        <v>63251</v>
      </c>
      <c r="C13" s="5" t="s">
        <v>102</v>
      </c>
      <c r="D13" s="1" t="s">
        <v>399</v>
      </c>
      <c r="E13" s="5" t="s">
        <v>9</v>
      </c>
      <c r="F13" s="1" t="s">
        <v>58</v>
      </c>
      <c r="G13" s="1">
        <f t="shared" si="0"/>
        <v>45</v>
      </c>
      <c r="H13" s="32"/>
      <c r="I13" s="1"/>
      <c r="J13" s="1"/>
      <c r="K13" s="1"/>
      <c r="L13" s="1"/>
      <c r="M13" s="1"/>
      <c r="N13" s="7"/>
      <c r="O13" s="1"/>
      <c r="P13" s="1">
        <v>20</v>
      </c>
      <c r="Q13" s="1"/>
      <c r="R13" s="1"/>
      <c r="S13" s="1">
        <v>25</v>
      </c>
      <c r="T13" s="32"/>
    </row>
    <row r="14" spans="1:20" ht="18" customHeight="1">
      <c r="A14" s="1"/>
      <c r="B14" s="1"/>
      <c r="C14" s="5"/>
      <c r="D14" s="1"/>
      <c r="E14" s="6"/>
      <c r="F14" s="1"/>
      <c r="G14" s="1"/>
      <c r="H14" s="28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34"/>
    </row>
    <row r="15" spans="1:20" ht="6.9" customHeight="1">
      <c r="A15" s="38"/>
      <c r="B15" s="33"/>
      <c r="C15" s="39"/>
      <c r="D15" s="33"/>
      <c r="E15" s="40"/>
      <c r="F15" s="33"/>
      <c r="G15" s="41"/>
      <c r="H15" s="33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37"/>
    </row>
    <row r="16" spans="1:20" s="8" customFormat="1" ht="12.75" customHeight="1">
      <c r="A16" s="13"/>
      <c r="B16" s="14"/>
      <c r="D16" s="14"/>
      <c r="E16" s="15"/>
      <c r="F16" s="14"/>
      <c r="G16" s="14"/>
      <c r="H16" s="14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</row>
    <row r="19" spans="3:3">
      <c r="C19" s="45"/>
    </row>
  </sheetData>
  <sheetProtection algorithmName="SHA-512" hashValue="szR2QZ2wg+A/f1IUlTfnEpTM8eamBj0GE7fAvb0gb77YWCCrp1PgOXhBo0hCoLWDdRmqY49FbvKbMqk2oNM6jg==" saltValue="/GFxkE/JQpmv7t06hpkN+g==" spinCount="100000" sheet="1" selectLockedCells="1" selectUnlockedCells="1"/>
  <sortState xmlns:xlrd2="http://schemas.microsoft.com/office/spreadsheetml/2017/richdata2" ref="B5:S13">
    <sortCondition descending="1" ref="G5:G13"/>
  </sortState>
  <mergeCells count="13">
    <mergeCell ref="S1:S2"/>
    <mergeCell ref="A2:G2"/>
    <mergeCell ref="R1:R2"/>
    <mergeCell ref="A1:G1"/>
    <mergeCell ref="I1:I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8" priority="1" stopIfTrue="1"/>
  </conditionalFormatting>
  <conditionalFormatting sqref="B5:C5 C6:C13">
    <cfRule type="duplicateValues" dxfId="7" priority="10921" stopIfTrue="1"/>
  </conditionalFormatting>
  <conditionalFormatting sqref="B5:C14">
    <cfRule type="duplicateValues" dxfId="6" priority="10924" stopIfTrue="1"/>
    <cfRule type="duplicateValues" dxfId="5" priority="10925" stopIfTrue="1"/>
    <cfRule type="duplicateValues" dxfId="4" priority="10926" stopIfTrue="1"/>
  </conditionalFormatting>
  <conditionalFormatting sqref="B6:C16">
    <cfRule type="duplicateValues" dxfId="3" priority="10930" stopIfTrue="1"/>
  </conditionalFormatting>
  <conditionalFormatting sqref="B6:C18 B1:C2 B4:C4 B19 B20:C65516">
    <cfRule type="expression" dxfId="2" priority="3" stopIfTrue="1">
      <formula>AND(COUNTIF($B$1:$C$2, B1)+COUNTIF($B$4:$C$4, B1)+COUNTIF($B$6:$C$65516, B1)&gt;1,NOT(ISBLANK(B1)))</formula>
    </cfRule>
  </conditionalFormatting>
  <conditionalFormatting sqref="C6:C13">
    <cfRule type="duplicateValues" dxfId="1" priority="10937" stopIfTrue="1"/>
  </conditionalFormatting>
  <conditionalFormatting sqref="C14">
    <cfRule type="duplicateValues" dxfId="0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8</vt:i4>
      </vt:variant>
    </vt:vector>
  </HeadingPairs>
  <TitlesOfParts>
    <vt:vector size="18" baseType="lpstr">
      <vt:lpstr>MEL</vt:lpstr>
      <vt:lpstr>M23</vt:lpstr>
      <vt:lpstr>FEL</vt:lpstr>
      <vt:lpstr>F23</vt:lpstr>
      <vt:lpstr>MJR</vt:lpstr>
      <vt:lpstr>FJR</vt:lpstr>
      <vt:lpstr>JUV MASC</vt:lpstr>
      <vt:lpstr>JUV FEM</vt:lpstr>
      <vt:lpstr>INF JUV MASC</vt:lpstr>
      <vt:lpstr>INF JUV FEM</vt:lpstr>
      <vt:lpstr>'F23'!Area_de_impressao</vt:lpstr>
      <vt:lpstr>FEL!Area_de_impressao</vt:lpstr>
      <vt:lpstr>FJR!Area_de_impressao</vt:lpstr>
      <vt:lpstr>'JUV FEM'!Area_de_impressao</vt:lpstr>
      <vt:lpstr>'JUV MASC'!Area_de_impressao</vt:lpstr>
      <vt:lpstr>'M23'!Area_de_impressao</vt:lpstr>
      <vt:lpstr>MEL!Area_de_impressao</vt:lpstr>
      <vt:lpstr>MJR!Area_de_impressao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2025-05-20T12:41:44Z</cp:lastPrinted>
  <dcterms:created xsi:type="dcterms:W3CDTF">2004-03-27T01:47:07Z</dcterms:created>
  <dcterms:modified xsi:type="dcterms:W3CDTF">2025-06-11T21:23:00Z</dcterms:modified>
  <cp:category/>
  <cp:contentStatus/>
</cp:coreProperties>
</file>