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EstaPastaDeTrabalho1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/MTB/DHI/"/>
    </mc:Choice>
  </mc:AlternateContent>
  <xr:revisionPtr revIDLastSave="71" documentId="8_{F41B655D-1547-4698-A4F9-A16DA18DDEF0}" xr6:coauthVersionLast="47" xr6:coauthVersionMax="47" xr10:uidLastSave="{A94EA28B-6F9F-436B-B5A8-24E4722005DF}"/>
  <workbookProtection workbookAlgorithmName="SHA-512" workbookHashValue="FCNF3J1SgtH0jlG5mDMwi55/uzSH67yKoGB3WocFHp+MqJ1zKgBEQ/T7vDB/hG8WjA2vvmR3uW+bzYRKtqJJ/A==" workbookSaltValue="sG4vRqSw1T99uGKOfSP2iw==" workbookSpinCount="100000" lockStructure="1"/>
  <bookViews>
    <workbookView xWindow="-110" yWindow="-110" windowWidth="19420" windowHeight="10300" xr2:uid="{00000000-000D-0000-FFFF-FFFF00000000}"/>
  </bookViews>
  <sheets>
    <sheet name="MEL" sheetId="1" r:id="rId1"/>
    <sheet name="FEL" sheetId="2" r:id="rId2"/>
    <sheet name="MJR" sheetId="3" r:id="rId3"/>
    <sheet name="FJR" sheetId="4" r:id="rId4"/>
    <sheet name="JUV MASC" sheetId="5" r:id="rId5"/>
    <sheet name="INF JUV MASC" sheetId="7" r:id="rId6"/>
    <sheet name="INF JUV FEM" sheetId="8" r:id="rId7"/>
    <sheet name="S30" sheetId="9" r:id="rId8"/>
    <sheet name="MA1" sheetId="10" r:id="rId9"/>
    <sheet name="MA2" sheetId="11" r:id="rId10"/>
    <sheet name="MB1" sheetId="12" r:id="rId11"/>
    <sheet name="MB2" sheetId="13" r:id="rId12"/>
    <sheet name="MC1" sheetId="14" r:id="rId13"/>
    <sheet name="MC2" sheetId="15" r:id="rId14"/>
    <sheet name="MD1" sheetId="16" r:id="rId15"/>
    <sheet name="MD2" sheetId="17" r:id="rId16"/>
    <sheet name="ME 70+" sheetId="18" r:id="rId17"/>
  </sheets>
  <definedNames>
    <definedName name="_xlnm._FilterDatabase" localSheetId="1" hidden="1">FEL!$B$4:$U$22</definedName>
    <definedName name="_xlnm._FilterDatabase" localSheetId="3" hidden="1">FJR!$A$4:$S$9</definedName>
    <definedName name="_xlnm._FilterDatabase" localSheetId="5" hidden="1">'INF JUV MASC'!$B$4:$X$28</definedName>
    <definedName name="_xlnm._FilterDatabase" localSheetId="4" hidden="1">'JUV MASC'!$B$4:$W$17</definedName>
    <definedName name="_xlnm._FilterDatabase" localSheetId="8" hidden="1">'MA1'!$B$4:$Y$63</definedName>
    <definedName name="_xlnm._FilterDatabase" localSheetId="9" hidden="1">'MA2'!$B$4:$Y$47</definedName>
    <definedName name="_xlnm._FilterDatabase" localSheetId="10" hidden="1">'MB1'!$B$4:$Y$38</definedName>
    <definedName name="_xlnm._FilterDatabase" localSheetId="11" hidden="1">'MB2'!$B$4:$Y$25</definedName>
    <definedName name="_xlnm._FilterDatabase" localSheetId="12" hidden="1">'MC1'!$B$4:$W$23</definedName>
    <definedName name="_xlnm._FilterDatabase" localSheetId="13" hidden="1">'MC2'!$A$4:$M$9</definedName>
    <definedName name="_xlnm._FilterDatabase" localSheetId="14" hidden="1">'MD1'!$A$4:$O$8</definedName>
    <definedName name="_xlnm._FilterDatabase" localSheetId="0" hidden="1">MEL!$B$4:$Y$61</definedName>
    <definedName name="_xlnm._FilterDatabase" localSheetId="2" hidden="1">MJR!$B$4:$X$25</definedName>
    <definedName name="_xlnm._FilterDatabase" localSheetId="7" hidden="1">'S30'!$B$4:$Y$86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3" roundtripDataChecksum="N4etxIFfGuT03+4PLzIZhXgnYF9ufbtrsySM+7JDYRI="/>
    </ext>
  </extLst>
</workbook>
</file>

<file path=xl/calcChain.xml><?xml version="1.0" encoding="utf-8"?>
<calcChain xmlns="http://schemas.openxmlformats.org/spreadsheetml/2006/main">
  <c r="G5" i="18" l="1"/>
  <c r="G22" i="2"/>
  <c r="G25" i="13"/>
  <c r="G61" i="10"/>
  <c r="G86" i="9"/>
  <c r="G22" i="14"/>
  <c r="G23" i="14"/>
  <c r="G35" i="12"/>
  <c r="G36" i="12"/>
  <c r="G37" i="12"/>
  <c r="G38" i="12"/>
  <c r="G43" i="11"/>
  <c r="G45" i="11"/>
  <c r="G46" i="11"/>
  <c r="G47" i="11"/>
  <c r="G44" i="11"/>
  <c r="G41" i="11"/>
  <c r="G63" i="10"/>
  <c r="G58" i="10"/>
  <c r="G59" i="10"/>
  <c r="G60" i="10"/>
  <c r="G85" i="9"/>
  <c r="G84" i="9"/>
  <c r="G80" i="9"/>
  <c r="G83" i="9"/>
  <c r="G24" i="3"/>
  <c r="G23" i="3"/>
  <c r="G25" i="3"/>
  <c r="G17" i="5"/>
  <c r="G6" i="8"/>
  <c r="G5" i="8"/>
  <c r="G28" i="7"/>
  <c r="G21" i="2"/>
  <c r="G17" i="2"/>
  <c r="G56" i="1"/>
  <c r="G58" i="1"/>
  <c r="G59" i="1"/>
  <c r="G60" i="1"/>
  <c r="G61" i="1"/>
  <c r="G35" i="1"/>
  <c r="G15" i="14"/>
  <c r="G79" i="9"/>
  <c r="G34" i="12"/>
  <c r="G28" i="12"/>
  <c r="G18" i="2"/>
  <c r="G19" i="3"/>
  <c r="G20" i="3"/>
  <c r="G21" i="3"/>
  <c r="G25" i="7"/>
  <c r="G16" i="14"/>
  <c r="G18" i="14"/>
  <c r="G21" i="13"/>
  <c r="G17" i="13"/>
  <c r="G19" i="13"/>
  <c r="G20" i="13"/>
  <c r="G31" i="12"/>
  <c r="G29" i="12"/>
  <c r="G31" i="11"/>
  <c r="G33" i="11"/>
  <c r="G22" i="11"/>
  <c r="G25" i="11"/>
  <c r="G29" i="11"/>
  <c r="G26" i="11"/>
  <c r="G37" i="10"/>
  <c r="G40" i="10"/>
  <c r="G53" i="10"/>
  <c r="G62" i="10"/>
  <c r="G60" i="9"/>
  <c r="G51" i="9"/>
  <c r="G55" i="9"/>
  <c r="G56" i="9"/>
  <c r="G41" i="9"/>
  <c r="G38" i="9"/>
  <c r="G45" i="9"/>
  <c r="G35" i="9"/>
  <c r="G39" i="1"/>
  <c r="G29" i="1"/>
  <c r="G32" i="1"/>
  <c r="G27" i="7"/>
  <c r="G9" i="15"/>
  <c r="G14" i="14"/>
  <c r="G17" i="14"/>
  <c r="G28" i="10"/>
  <c r="G30" i="10"/>
  <c r="G36" i="10"/>
  <c r="G63" i="9"/>
  <c r="G82" i="9"/>
  <c r="G37" i="9"/>
  <c r="G59" i="9"/>
  <c r="G33" i="9"/>
  <c r="G13" i="2"/>
  <c r="G14" i="2"/>
  <c r="G15" i="2"/>
  <c r="G46" i="9"/>
  <c r="G32" i="9"/>
  <c r="G48" i="9"/>
  <c r="G28" i="9"/>
  <c r="G19" i="9"/>
  <c r="G12" i="14"/>
  <c r="G16" i="13"/>
  <c r="G18" i="13"/>
  <c r="G25" i="12"/>
  <c r="G33" i="12"/>
  <c r="G30" i="12"/>
  <c r="G36" i="11"/>
  <c r="G17" i="7"/>
  <c r="G12" i="7"/>
  <c r="G24" i="7"/>
  <c r="G38" i="1"/>
  <c r="G23" i="1"/>
  <c r="G27" i="1"/>
  <c r="G25" i="1"/>
  <c r="G13" i="5"/>
  <c r="G18" i="3"/>
  <c r="G18" i="7"/>
  <c r="G26" i="7"/>
  <c r="G15" i="7"/>
  <c r="G21" i="7"/>
  <c r="G23" i="7"/>
  <c r="G22" i="7"/>
  <c r="G5" i="17"/>
  <c r="N7" i="16"/>
  <c r="G7" i="16" s="1"/>
  <c r="G6" i="16"/>
  <c r="G5" i="16"/>
  <c r="G8" i="15"/>
  <c r="G7" i="15"/>
  <c r="G6" i="15"/>
  <c r="G5" i="15"/>
  <c r="T20" i="14"/>
  <c r="G20" i="14"/>
  <c r="T21" i="14"/>
  <c r="G21" i="14" s="1"/>
  <c r="T19" i="14"/>
  <c r="G19" i="14" s="1"/>
  <c r="G13" i="14"/>
  <c r="G11" i="14"/>
  <c r="G9" i="14"/>
  <c r="T10" i="14"/>
  <c r="G10" i="14" s="1"/>
  <c r="G8" i="14"/>
  <c r="S6" i="14"/>
  <c r="G6" i="14" s="1"/>
  <c r="S5" i="14"/>
  <c r="G5" i="14" s="1"/>
  <c r="G7" i="14"/>
  <c r="G24" i="13"/>
  <c r="G23" i="13"/>
  <c r="G22" i="13"/>
  <c r="G14" i="13"/>
  <c r="G15" i="13"/>
  <c r="Y9" i="13"/>
  <c r="W9" i="13"/>
  <c r="T9" i="13"/>
  <c r="G10" i="13"/>
  <c r="G13" i="13"/>
  <c r="G12" i="13"/>
  <c r="G11" i="13"/>
  <c r="G7" i="13"/>
  <c r="G8" i="13"/>
  <c r="G6" i="13"/>
  <c r="G5" i="13"/>
  <c r="G26" i="12"/>
  <c r="G23" i="12"/>
  <c r="G22" i="12"/>
  <c r="G19" i="12"/>
  <c r="G32" i="12"/>
  <c r="G27" i="12"/>
  <c r="G20" i="12"/>
  <c r="G15" i="12"/>
  <c r="G21" i="12"/>
  <c r="G24" i="12"/>
  <c r="G14" i="12"/>
  <c r="G18" i="12"/>
  <c r="G16" i="12"/>
  <c r="G17" i="12"/>
  <c r="G12" i="12"/>
  <c r="G11" i="12"/>
  <c r="G10" i="12"/>
  <c r="G9" i="12"/>
  <c r="G13" i="12"/>
  <c r="G8" i="12"/>
  <c r="G7" i="12"/>
  <c r="G6" i="12"/>
  <c r="G5" i="12"/>
  <c r="G34" i="11"/>
  <c r="G32" i="11"/>
  <c r="G30" i="11"/>
  <c r="G28" i="11"/>
  <c r="G24" i="11"/>
  <c r="G42" i="11"/>
  <c r="G40" i="11"/>
  <c r="G18" i="11"/>
  <c r="G39" i="11"/>
  <c r="G12" i="11"/>
  <c r="G21" i="11"/>
  <c r="G17" i="11"/>
  <c r="G38" i="11"/>
  <c r="G15" i="11"/>
  <c r="G13" i="11"/>
  <c r="G37" i="11"/>
  <c r="G35" i="11"/>
  <c r="G27" i="11"/>
  <c r="G23" i="11"/>
  <c r="G16" i="11"/>
  <c r="G19" i="11"/>
  <c r="G20" i="11"/>
  <c r="G11" i="11"/>
  <c r="G9" i="11"/>
  <c r="Y14" i="11"/>
  <c r="G14" i="11" s="1"/>
  <c r="G10" i="11"/>
  <c r="G7" i="11"/>
  <c r="G8" i="11"/>
  <c r="G6" i="11"/>
  <c r="G5" i="11"/>
  <c r="G45" i="10"/>
  <c r="G44" i="10"/>
  <c r="G39" i="10"/>
  <c r="G38" i="10"/>
  <c r="G34" i="10"/>
  <c r="G32" i="10"/>
  <c r="G26" i="10"/>
  <c r="G57" i="10"/>
  <c r="G33" i="10"/>
  <c r="G56" i="10"/>
  <c r="G55" i="10"/>
  <c r="G20" i="10"/>
  <c r="G54" i="10"/>
  <c r="G35" i="10"/>
  <c r="G25" i="10"/>
  <c r="G51" i="10"/>
  <c r="G52" i="10"/>
  <c r="G27" i="10"/>
  <c r="G50" i="10"/>
  <c r="G24" i="10"/>
  <c r="G49" i="10"/>
  <c r="G48" i="10"/>
  <c r="G47" i="10"/>
  <c r="G46" i="10"/>
  <c r="G42" i="10"/>
  <c r="G19" i="10"/>
  <c r="G43" i="10"/>
  <c r="G41" i="10"/>
  <c r="G22" i="10"/>
  <c r="G18" i="10"/>
  <c r="G17" i="10"/>
  <c r="G31" i="10"/>
  <c r="G16" i="10"/>
  <c r="G29" i="10"/>
  <c r="G14" i="10"/>
  <c r="G23" i="10"/>
  <c r="G13" i="10"/>
  <c r="G21" i="10"/>
  <c r="G15" i="10"/>
  <c r="G12" i="10"/>
  <c r="G10" i="10"/>
  <c r="G11" i="10"/>
  <c r="G9" i="10"/>
  <c r="G7" i="10"/>
  <c r="G8" i="10"/>
  <c r="G6" i="10"/>
  <c r="G5" i="10"/>
  <c r="G78" i="9"/>
  <c r="G77" i="9"/>
  <c r="G76" i="9"/>
  <c r="G74" i="9"/>
  <c r="G70" i="9"/>
  <c r="G65" i="9"/>
  <c r="G62" i="9"/>
  <c r="G54" i="9"/>
  <c r="G49" i="9"/>
  <c r="G47" i="9"/>
  <c r="G42" i="9"/>
  <c r="G40" i="9"/>
  <c r="G31" i="9"/>
  <c r="G25" i="9"/>
  <c r="G21" i="9"/>
  <c r="G43" i="9"/>
  <c r="G81" i="9"/>
  <c r="G29" i="9"/>
  <c r="G66" i="9"/>
  <c r="G72" i="9"/>
  <c r="G75" i="9"/>
  <c r="G30" i="9"/>
  <c r="G57" i="9"/>
  <c r="G73" i="9"/>
  <c r="G71" i="9"/>
  <c r="G67" i="9"/>
  <c r="G69" i="9"/>
  <c r="G68" i="9"/>
  <c r="G36" i="9"/>
  <c r="G34" i="9"/>
  <c r="G64" i="9"/>
  <c r="G22" i="9"/>
  <c r="G61" i="9"/>
  <c r="G24" i="9"/>
  <c r="G50" i="9"/>
  <c r="G58" i="9"/>
  <c r="G52" i="9"/>
  <c r="G53" i="9"/>
  <c r="G44" i="9"/>
  <c r="G17" i="9"/>
  <c r="G20" i="9"/>
  <c r="G23" i="9"/>
  <c r="G39" i="9"/>
  <c r="G18" i="9"/>
  <c r="G15" i="9"/>
  <c r="G27" i="9"/>
  <c r="G26" i="9"/>
  <c r="G13" i="9"/>
  <c r="G12" i="9"/>
  <c r="G14" i="9"/>
  <c r="G16" i="9"/>
  <c r="G11" i="9"/>
  <c r="G8" i="9"/>
  <c r="G10" i="9"/>
  <c r="G6" i="9"/>
  <c r="G7" i="9"/>
  <c r="G9" i="9"/>
  <c r="G5" i="9"/>
  <c r="G11" i="7"/>
  <c r="V16" i="7"/>
  <c r="T16" i="7"/>
  <c r="G16" i="7"/>
  <c r="G13" i="7"/>
  <c r="G20" i="7"/>
  <c r="G19" i="7"/>
  <c r="G14" i="7"/>
  <c r="G10" i="7"/>
  <c r="G9" i="7"/>
  <c r="G7" i="7"/>
  <c r="G8" i="7"/>
  <c r="G6" i="7"/>
  <c r="G5" i="7"/>
  <c r="G14" i="5"/>
  <c r="G16" i="5"/>
  <c r="U15" i="5"/>
  <c r="G15" i="5" s="1"/>
  <c r="G12" i="5"/>
  <c r="G11" i="5"/>
  <c r="G10" i="5"/>
  <c r="U6" i="5"/>
  <c r="S6" i="5"/>
  <c r="G8" i="5"/>
  <c r="U5" i="5"/>
  <c r="S5" i="5"/>
  <c r="S9" i="5"/>
  <c r="G9" i="5"/>
  <c r="U7" i="5"/>
  <c r="G7" i="5" s="1"/>
  <c r="G8" i="4"/>
  <c r="G6" i="4"/>
  <c r="S7" i="4"/>
  <c r="G7" i="4"/>
  <c r="G5" i="4"/>
  <c r="G17" i="3"/>
  <c r="G22" i="3"/>
  <c r="G15" i="3"/>
  <c r="G14" i="3"/>
  <c r="G13" i="3"/>
  <c r="G16" i="3"/>
  <c r="G12" i="3"/>
  <c r="G11" i="3"/>
  <c r="G9" i="3"/>
  <c r="G8" i="3"/>
  <c r="G10" i="3"/>
  <c r="G7" i="3"/>
  <c r="G5" i="3"/>
  <c r="G6" i="3"/>
  <c r="G20" i="2"/>
  <c r="G19" i="2"/>
  <c r="G12" i="2"/>
  <c r="G16" i="2"/>
  <c r="G11" i="2"/>
  <c r="G10" i="2"/>
  <c r="R9" i="2"/>
  <c r="G9" i="2" s="1"/>
  <c r="G8" i="2"/>
  <c r="T7" i="2"/>
  <c r="R7" i="2"/>
  <c r="T5" i="2"/>
  <c r="R5" i="2"/>
  <c r="G6" i="2"/>
  <c r="G47" i="1"/>
  <c r="G46" i="1"/>
  <c r="G40" i="1"/>
  <c r="G30" i="1"/>
  <c r="G41" i="1"/>
  <c r="G36" i="1"/>
  <c r="G57" i="1"/>
  <c r="G55" i="1"/>
  <c r="G37" i="1"/>
  <c r="G33" i="1"/>
  <c r="G54" i="1"/>
  <c r="G53" i="1"/>
  <c r="G52" i="1"/>
  <c r="G51" i="1"/>
  <c r="G28" i="1"/>
  <c r="G50" i="1"/>
  <c r="G49" i="1"/>
  <c r="G48" i="1"/>
  <c r="G26" i="1"/>
  <c r="G45" i="1"/>
  <c r="G44" i="1"/>
  <c r="G43" i="1"/>
  <c r="G42" i="1"/>
  <c r="G22" i="1"/>
  <c r="G24" i="1"/>
  <c r="G34" i="1"/>
  <c r="G31" i="1"/>
  <c r="G18" i="1"/>
  <c r="G17" i="1"/>
  <c r="G14" i="1"/>
  <c r="G16" i="1"/>
  <c r="G15" i="1"/>
  <c r="G21" i="1"/>
  <c r="G20" i="1"/>
  <c r="G13" i="1"/>
  <c r="G19" i="1"/>
  <c r="G8" i="1"/>
  <c r="G11" i="1"/>
  <c r="G12" i="1"/>
  <c r="G10" i="1"/>
  <c r="G9" i="1"/>
  <c r="G6" i="1"/>
  <c r="G5" i="1"/>
  <c r="G7" i="1"/>
  <c r="G5" i="2" l="1"/>
  <c r="G7" i="2"/>
  <c r="G5" i="5"/>
  <c r="G9" i="13"/>
  <c r="G6" i="5"/>
</calcChain>
</file>

<file path=xl/sharedStrings.xml><?xml version="1.0" encoding="utf-8"?>
<sst xmlns="http://schemas.openxmlformats.org/spreadsheetml/2006/main" count="2183" uniqueCount="526">
  <si>
    <t xml:space="preserve">Copa Brasil </t>
  </si>
  <si>
    <t>Campeonato Brasileiro de Downhill - 2025</t>
  </si>
  <si>
    <t>Liga Carioca de Downhill - Etapa Única</t>
  </si>
  <si>
    <t>DHI Ribeirão dos Russos</t>
  </si>
  <si>
    <t>Desafio Downhill da Usina 2025</t>
  </si>
  <si>
    <t>Downhill de São Vendelino</t>
  </si>
  <si>
    <t>DHI Bike Park Pilon</t>
  </si>
  <si>
    <t>Downhill de Sapiranga</t>
  </si>
  <si>
    <t>Sul Brasileiro de DHI - Meeting de Verão</t>
  </si>
  <si>
    <t>POS</t>
  </si>
  <si>
    <t>LICENÇA</t>
  </si>
  <si>
    <t>ATLETA</t>
  </si>
  <si>
    <t>EQUIPE</t>
  </si>
  <si>
    <t>UF</t>
  </si>
  <si>
    <t>CB</t>
  </si>
  <si>
    <t>CN</t>
  </si>
  <si>
    <t>DH2</t>
  </si>
  <si>
    <t>DH3</t>
  </si>
  <si>
    <t>DH1</t>
  </si>
  <si>
    <t>LEONARDO BECHER DA SILVA</t>
  </si>
  <si>
    <t>MEL</t>
  </si>
  <si>
    <t>ASSOCIACAO PEDALA ITAPEMA DE CICLISMO</t>
  </si>
  <si>
    <t>SC</t>
  </si>
  <si>
    <t>JOÃO AUGUSTO HODECKER</t>
  </si>
  <si>
    <t>AVULSO</t>
  </si>
  <si>
    <t>LUCAS OECHSLER</t>
  </si>
  <si>
    <t>SECEL JARAGUA DO SUL</t>
  </si>
  <si>
    <t>LUCAS BERTOL</t>
  </si>
  <si>
    <t>AVAI F.C. - FME FLORIANOPOLIS - APGF</t>
  </si>
  <si>
    <t>LUCAS EDUARDO ALVES DE BORBA</t>
  </si>
  <si>
    <t>DOUGLAS NOVACK VIEIRA</t>
  </si>
  <si>
    <t>CLUB/EQUIPE ESTRANGEIRA</t>
  </si>
  <si>
    <t>PR</t>
  </si>
  <si>
    <t>BRUNO AUGUSTO LESNIOVSKI</t>
  </si>
  <si>
    <t>DEYVID WINICIUS DE OLIVEIRA</t>
  </si>
  <si>
    <t>GABRIEL CAMARGO GIOVANINNI</t>
  </si>
  <si>
    <t xml:space="preserve">AVULSO </t>
  </si>
  <si>
    <t>SP</t>
  </si>
  <si>
    <t>IGOR ZARDO SELAU</t>
  </si>
  <si>
    <t>ASSOCIACAO TAQUARENSE DOS AMIGOS CICLISTAS</t>
  </si>
  <si>
    <t>RS</t>
  </si>
  <si>
    <t>ANDREI BORSATTO GHENO</t>
  </si>
  <si>
    <t>MATHEUS BRAIAN NEITZKE</t>
  </si>
  <si>
    <t>CLUBE/EQUIPE ESTRANGEIRA</t>
  </si>
  <si>
    <t>DARLAN LUCAS TOMASELLI</t>
  </si>
  <si>
    <t>CAIO VIEIRA WERNECK</t>
  </si>
  <si>
    <t>RJ</t>
  </si>
  <si>
    <t>BRUNO DA SILVA PINTO</t>
  </si>
  <si>
    <t>IAN RISH FODI</t>
  </si>
  <si>
    <t>MAICON ZOTTIS</t>
  </si>
  <si>
    <t>GABRIEL DIAS LACRIMANTI</t>
  </si>
  <si>
    <t>LUCAS MAIA DE NEGRI</t>
  </si>
  <si>
    <t>ROBERT DA SILVA COSTA</t>
  </si>
  <si>
    <t>MG</t>
  </si>
  <si>
    <t>NATHAN MELO RODRIGUES</t>
  </si>
  <si>
    <t>JESUS RODRIGUEZ XAVIER</t>
  </si>
  <si>
    <t>FREDERICO DA COSTA VIEIRA</t>
  </si>
  <si>
    <t>GO</t>
  </si>
  <si>
    <t>HENRIQUE SCHROEDER FRITZE</t>
  </si>
  <si>
    <t>MAURICIO FERREIRA CIRNE</t>
  </si>
  <si>
    <t>BRUNO ISMERIO BORHER</t>
  </si>
  <si>
    <t>LUAN EDUARDO LESNIOVSKI</t>
  </si>
  <si>
    <t>ALAN PINTO DA SILVA</t>
  </si>
  <si>
    <t>PEDRO AUGUSTO PAIOLA ROSSETO</t>
  </si>
  <si>
    <t>INSTITUTO HOFFMANN / TAUBATE</t>
  </si>
  <si>
    <t>BRUNO HENRIQUE ZOZ</t>
  </si>
  <si>
    <t>GUIMERTON RIBEIRO JUNIOR</t>
  </si>
  <si>
    <t>THALYSON JUNIO FERREIRA SILVA</t>
  </si>
  <si>
    <t>AYRTON GOMES FAVERO</t>
  </si>
  <si>
    <t>LUCAS SILVA RIBEIRO</t>
  </si>
  <si>
    <t>ALEXANDRO BORGES DE JESUS</t>
  </si>
  <si>
    <t>LUCAS DAL PIVA LONGHI</t>
  </si>
  <si>
    <t>JEFFERSON ANDRADE VIERIA</t>
  </si>
  <si>
    <t>ES</t>
  </si>
  <si>
    <t>ALAN COSTA CORREA</t>
  </si>
  <si>
    <t>WILLIAM CESAR MICHALACK</t>
  </si>
  <si>
    <t>SECRETARIA DE EVENTOS, ESPORTE E LAZER POMERODE</t>
  </si>
  <si>
    <t>ALEXANDRE GOMES STEPANOV</t>
  </si>
  <si>
    <t>LUCAS THEOPHILO SOARES</t>
  </si>
  <si>
    <t>JEFERSON BARDASSON DE CASTRO</t>
  </si>
  <si>
    <t>RÔMULO DE CARVALHO KLER</t>
  </si>
  <si>
    <t>MATHEUS MOURA SANTOS BESSON</t>
  </si>
  <si>
    <t>NARA FARIA DA SILVA</t>
  </si>
  <si>
    <t>FEL</t>
  </si>
  <si>
    <t>KARINA KOSMALA</t>
  </si>
  <si>
    <t>SECRETARIA MUNICIPAL ESPORTE E LAZER PIÇARRAS</t>
  </si>
  <si>
    <t>NAYARA BUENO DA SILVA CATTONI</t>
  </si>
  <si>
    <t>LAIS REZZADORI FLECKE</t>
  </si>
  <si>
    <t>BIKE &amp; CIA</t>
  </si>
  <si>
    <t>LIANDRA HEIMANN</t>
  </si>
  <si>
    <t xml:space="preserve">HELEN VALENTINI MIRANDA BARBOSA </t>
  </si>
  <si>
    <t>TO</t>
  </si>
  <si>
    <t>ANDREIA LIRA ALVES</t>
  </si>
  <si>
    <t>DANIELA OLIVEIRA ARAUJO</t>
  </si>
  <si>
    <t>JULIANA MEDEIROS MONTEIRO</t>
  </si>
  <si>
    <t>LAIS COSTA MARTINS</t>
  </si>
  <si>
    <t>VALERIA ROSA COELHO</t>
  </si>
  <si>
    <t>KAUANY DINIZ PEREIRA</t>
  </si>
  <si>
    <t>PRISCILLA DA SILVA OLIVEIRA</t>
  </si>
  <si>
    <t xml:space="preserve">THAMIRES OUVERNEY DARCI </t>
  </si>
  <si>
    <t>MARIA CRISTINA CORDEIRO DA SILVA</t>
  </si>
  <si>
    <t>AUGUSTO WENING</t>
  </si>
  <si>
    <t>MJR</t>
  </si>
  <si>
    <t>PBRT - PRO BIKERS RACING TEAM</t>
  </si>
  <si>
    <t>FRANCISCO SIKORSKI KONIG</t>
  </si>
  <si>
    <t>GABRIEL HENRIQUE ZIMMERMANN DOS SANTOS</t>
  </si>
  <si>
    <t>LEONARDO CAMARGO DOS PASSOS</t>
  </si>
  <si>
    <t>ADHV ASSOCIACAO DE MOUTAIN BIKE DOWN HILL DO VINHO</t>
  </si>
  <si>
    <t>YURI GIRARDI</t>
  </si>
  <si>
    <t>MURILO HAAS DE LIMA</t>
  </si>
  <si>
    <t>ASSOCIACAO CARLOS BARBOSA DE CICLISMO</t>
  </si>
  <si>
    <t>DAVI COUTINHO SCHETTINO</t>
  </si>
  <si>
    <t>BERNARDO CALEFFI VANIN</t>
  </si>
  <si>
    <t>KAUA BORGES ALCANTARA</t>
  </si>
  <si>
    <t>GUILHERME PFEIFER CEPRIANI</t>
  </si>
  <si>
    <t>BERNARDO FELIPE MENGARDA</t>
  </si>
  <si>
    <t>CHRISTOPHER VIDAL LEITZKE</t>
  </si>
  <si>
    <t>PABLO MUNIZ RODRIGUES</t>
  </si>
  <si>
    <t>ARTHUR MEIRA SCHROH</t>
  </si>
  <si>
    <t>IGOR KUSTER RIBEIRO</t>
  </si>
  <si>
    <t>DAVI HENRIQUE AGUSTINI</t>
  </si>
  <si>
    <t>LARISSA HOLSCHER DA LUZ</t>
  </si>
  <si>
    <t>FJR</t>
  </si>
  <si>
    <t>PAULA DOS SANTOS SIKORSKI</t>
  </si>
  <si>
    <t>FLAVIA FATIMA DE BRITO</t>
  </si>
  <si>
    <t>GUSTAVO ZANELLA APPEL</t>
  </si>
  <si>
    <t>MJU</t>
  </si>
  <si>
    <t>THEO BORGES DA COSTA FERNANDES</t>
  </si>
  <si>
    <t>ASSOCIACAO MOUNTAIN BIKE BH DE CICLISMO</t>
  </si>
  <si>
    <t>ARTHUR DE SOUZA MORARI</t>
  </si>
  <si>
    <t>CAETANO BALESTRIN BRUNET</t>
  </si>
  <si>
    <t>DAVI ZIMMERMANN DOS SANTOS</t>
  </si>
  <si>
    <t>CARLOS HENRIQUE DA SILVA COSTA</t>
  </si>
  <si>
    <t>SV DH TEAM</t>
  </si>
  <si>
    <t>FRANCISCO MACHADO FRANCA</t>
  </si>
  <si>
    <t>LEONARDO ALMEIDA BACHINSKI</t>
  </si>
  <si>
    <t>LUIGI PELUSO CADORE</t>
  </si>
  <si>
    <t>ARTHUR HENRIQUE ALMEIDA FURQUIM</t>
  </si>
  <si>
    <t xml:space="preserve">LUCAS LUIZ CARDOSO AMARAL </t>
  </si>
  <si>
    <t>LUCAS MOREIRA MARINS</t>
  </si>
  <si>
    <t>MINF</t>
  </si>
  <si>
    <t>JORGE HENRIQUE MABA</t>
  </si>
  <si>
    <t>KEVIN CORBELINI</t>
  </si>
  <si>
    <t>BRENO LOUIS PARNOFF</t>
  </si>
  <si>
    <t>GUSTAVO ROSSATO</t>
  </si>
  <si>
    <t>NICOLAS MARINI BOCH</t>
  </si>
  <si>
    <t>JULIO CESAR BORTOLOZO CAPORALI</t>
  </si>
  <si>
    <t>LUIS OTAVIO VELOSO MARTINS</t>
  </si>
  <si>
    <t>LUCAS DIAS LACRIMANTI</t>
  </si>
  <si>
    <t>RAIFI KEHL REZENDE</t>
  </si>
  <si>
    <t>BRUNO MICHELMANN</t>
  </si>
  <si>
    <t>ANTONIO VOGEL ODERICH</t>
  </si>
  <si>
    <t>DANIEL FIGUEIREDO MOUSSATCHE</t>
  </si>
  <si>
    <t>FRANCISCO GIMENES COSTA</t>
  </si>
  <si>
    <t>BENTO PAULINO MORAIS</t>
  </si>
  <si>
    <t>PEDRO MONTEIRO DE OLIVEIRA</t>
  </si>
  <si>
    <t>RAMON DE OLIVEIRA ALVES</t>
  </si>
  <si>
    <t>JOAO ANTONIO VIEIRA DE OLIVEIRA</t>
  </si>
  <si>
    <t>S30</t>
  </si>
  <si>
    <t>THIESCO FELIPE SCHUTZ</t>
  </si>
  <si>
    <t>BRUNO SEGER</t>
  </si>
  <si>
    <t>FELIPE BALZAN</t>
  </si>
  <si>
    <t>GABRIEL HAAS BISSOLOTI</t>
  </si>
  <si>
    <t>DOUGLAS HENRIQUE DAL PONTE</t>
  </si>
  <si>
    <t>ADHV ASSOCIAÇÃO DE MOUNTAIN BIKE DOWN HILL DO VINHO</t>
  </si>
  <si>
    <t>ENZO BIOTTO MINOZZO</t>
  </si>
  <si>
    <t>PEDRO HENRIQUE DAL PAI BIN</t>
  </si>
  <si>
    <t>RANGEL VINICIUS ITTNER</t>
  </si>
  <si>
    <t>GUILHERME FERREIRA DE OLIVEIRA</t>
  </si>
  <si>
    <t>NATHAN GABRIEL HERTEL</t>
  </si>
  <si>
    <t>ASSOCIAÇÃO IBIRAMENSE DE CICLISMO</t>
  </si>
  <si>
    <t>HENRIQUE CISLAGHI</t>
  </si>
  <si>
    <t>THEO NATRIELLI BINARI DE OLIVEIRA</t>
  </si>
  <si>
    <t>HENRIQUE LIMA DA SILVA</t>
  </si>
  <si>
    <t>PE</t>
  </si>
  <si>
    <t>KELVIN ALOISIO KUHN</t>
  </si>
  <si>
    <t>ASSOCIAÇÃO CARLOS BARBOSA DE CICLISMO</t>
  </si>
  <si>
    <t>LUCAS PERUZZO DE LIMA</t>
  </si>
  <si>
    <t>GUILHERME GUESSER</t>
  </si>
  <si>
    <t>FELIPE ALVES DE CAMPOS</t>
  </si>
  <si>
    <t>LUCAS DA COSTA DA SILVA</t>
  </si>
  <si>
    <t>GUILHERME FERNANDES TRISCH</t>
  </si>
  <si>
    <t>ASSOCIAÇÃO TAQUARENSE DOS AMIGOS CICLISTAS</t>
  </si>
  <si>
    <t>GUILHERME HENRIQUE DA SILVA BARBOSA</t>
  </si>
  <si>
    <t xml:space="preserve"> MG</t>
  </si>
  <si>
    <t>TARLON ANDRE CAYE DA COSTA</t>
  </si>
  <si>
    <t>KAIAN CHUBERTHY DE CARVALHO</t>
  </si>
  <si>
    <t>OTAVIO SILVA BRAZ</t>
  </si>
  <si>
    <t>DAVID EDUARDO VENTURA</t>
  </si>
  <si>
    <t>HEITHOR BORCHARDT BARBOSA</t>
  </si>
  <si>
    <t>CRISTIAN LUCAS DE OLIVEIRA VIDAL</t>
  </si>
  <si>
    <t>HITALLO SILVEIRA FIGUEIREDO</t>
  </si>
  <si>
    <t>NATAN GOULART DE OLIVEIRA</t>
  </si>
  <si>
    <t>RODRIGO DO VALLE FREITAS</t>
  </si>
  <si>
    <t>RUAN CARLOS GONCALVES</t>
  </si>
  <si>
    <t>GUSTAVO MARCELO BARBOSA MATOS</t>
  </si>
  <si>
    <t>OTAVIO SOCCOL TECCHIO</t>
  </si>
  <si>
    <t>QUEDA LIVRE DH</t>
  </si>
  <si>
    <t>YAN ALVES RODRIGUES</t>
  </si>
  <si>
    <t>BRAYAN VINICIUS VANZUITA</t>
  </si>
  <si>
    <t>GUILHERME MOREIRA KUGLER</t>
  </si>
  <si>
    <t>HENRIQUE MIGUEL FEDALTO</t>
  </si>
  <si>
    <t>WILLIAN DA CONCEIÇAO AMARAL</t>
  </si>
  <si>
    <t>THIAGO GHIGGI</t>
  </si>
  <si>
    <t>PEDRO SALDANHA DE MORAES</t>
  </si>
  <si>
    <t>ARTHUR SENNA DE ANDRADE</t>
  </si>
  <si>
    <t>NIKOLAS LESSMANN SPREDEMANN</t>
  </si>
  <si>
    <t>HENRIQUE PEIXER</t>
  </si>
  <si>
    <t>LUCAS BAPTISTA FERREIRA</t>
  </si>
  <si>
    <t>IGOR RIBEIRO DA SILVA</t>
  </si>
  <si>
    <t>AMON MONTEIRO DA COSTA</t>
  </si>
  <si>
    <t>HERLON GABRIEL COUTINHO BATISTA DOS SANTOS</t>
  </si>
  <si>
    <t>CLEYTON DA SILVA</t>
  </si>
  <si>
    <t>FLAVIO MARCELO DOS SANTOS HONORATO</t>
  </si>
  <si>
    <t xml:space="preserve">VICTOR GOUVEA DA GAMA </t>
  </si>
  <si>
    <t xml:space="preserve">ANDRE LUIZ DE CARVALHO GUIMARAES </t>
  </si>
  <si>
    <t>RUDA GUIMARÃES DE OLIVEIRA</t>
  </si>
  <si>
    <t>ALEX DIAS DA SILVA JUNIOR</t>
  </si>
  <si>
    <t>ALENCAR SILVA DE OLIVEIRA</t>
  </si>
  <si>
    <t>DANILO DE OLIVEIRA VICENTE</t>
  </si>
  <si>
    <t>GUSTAVO SERGIO AMORIM DE SOUZA</t>
  </si>
  <si>
    <t xml:space="preserve">RODRIGO TRAJANO DA SILVA DE OLIVEIRA </t>
  </si>
  <si>
    <t xml:space="preserve">LUIZ FELIPE DE FARIA NOVAES </t>
  </si>
  <si>
    <t>PAULO SÉRGIO DA SILVEIRA</t>
  </si>
  <si>
    <t>MA1</t>
  </si>
  <si>
    <t>FERNANDO BERRI PAUL</t>
  </si>
  <si>
    <t>TIJUCAS BIKE TEAM</t>
  </si>
  <si>
    <t>DOUGLAS FAUSTO LOSS</t>
  </si>
  <si>
    <t>EDUARDO VENÍCIO DOS SANTOS</t>
  </si>
  <si>
    <t>ORIDES CATANI JUNIOR</t>
  </si>
  <si>
    <t>BRUNO VON ZASCHAU</t>
  </si>
  <si>
    <t>CHRISTIAN SAAVEDRA FERREIRA DEISTER MACHADO</t>
  </si>
  <si>
    <t>TIAGO NILTON RADDATZ POLZIN</t>
  </si>
  <si>
    <t>JEAN CARLOS POLESELLO</t>
  </si>
  <si>
    <t>JULIO CESAR KIMPINSKI</t>
  </si>
  <si>
    <t>ADEPI - ASSOCIACAO DESPORTIVA E PARADESPORTIVA IRATI</t>
  </si>
  <si>
    <t>JANDERSON PEREIRA DOS SANTOS</t>
  </si>
  <si>
    <t>FERNANDO GIORDANI</t>
  </si>
  <si>
    <t>EQUIPE DHLOPE</t>
  </si>
  <si>
    <t>SILIANO DE SOUZA</t>
  </si>
  <si>
    <t>CRISTIANO RODRIGO EWALD</t>
  </si>
  <si>
    <t>GUILHERME CESAR KREMER</t>
  </si>
  <si>
    <t>JULIAN BAUMGARTEN RECHE</t>
  </si>
  <si>
    <t>BIKE&amp; CIA</t>
  </si>
  <si>
    <t>JOAO LUCAS ZARDO BONALDO</t>
  </si>
  <si>
    <t>PBRT - PRO BIKES RACING TEAM</t>
  </si>
  <si>
    <t>JOAO CARLOS TRES JUNIOR</t>
  </si>
  <si>
    <t xml:space="preserve">DAVID RICHARD NEITZKE </t>
  </si>
  <si>
    <t>KAUE CUNHA DANTAS</t>
  </si>
  <si>
    <t>EDUARDO GALVÃO ROCHA</t>
  </si>
  <si>
    <t>SE</t>
  </si>
  <si>
    <t>LEONARDO RACHADEL RODRIGUES JUNIOR</t>
  </si>
  <si>
    <t>NICOLAS BACCI DOS REIS</t>
  </si>
  <si>
    <t>RAFAEL SILVA DA LUZ</t>
  </si>
  <si>
    <t>HOLDINE ALMEIDA DE SOUZA</t>
  </si>
  <si>
    <t>GABRIEL MORAES DE OLIVEIRA</t>
  </si>
  <si>
    <t>DOUGULAS JOSUE MINATO</t>
  </si>
  <si>
    <t>JUNIOR GONÇALVES LEITE</t>
  </si>
  <si>
    <t>LEGACY CYCLING TEAM</t>
  </si>
  <si>
    <t>LUIZ EDUARDO SCHEFFER</t>
  </si>
  <si>
    <t>JOSE CARLOS ANTERO DA SILVA</t>
  </si>
  <si>
    <t>EDGARDO LUAN MENDES ASSUNÇÃO</t>
  </si>
  <si>
    <t>DYEGO BATISTA SOUZA PEREIRA</t>
  </si>
  <si>
    <t>WILLIAN ZOZ</t>
  </si>
  <si>
    <t>RODOLPHO FERNANDES PEREIRA</t>
  </si>
  <si>
    <t>MAGNUN MORBACH DOS SANTOS</t>
  </si>
  <si>
    <t>DIMITRI DOUKAS</t>
  </si>
  <si>
    <t>FRANCISCO JOSE RIBEIRO DE BRITTO</t>
  </si>
  <si>
    <t xml:space="preserve"> RJ</t>
  </si>
  <si>
    <t>JOÃO DANIEL DE OLIVEIRA AMORIM</t>
  </si>
  <si>
    <t>GABRIEL LOPES DA SILVA</t>
  </si>
  <si>
    <t>PAULO AUGUSTO PINHO MATTOS</t>
  </si>
  <si>
    <t>TUAREG CAMPOS PAVANI</t>
  </si>
  <si>
    <t>IAGO GODINHO WERMELINGER</t>
  </si>
  <si>
    <t>FERNANDO LIMA CASTRICINI BISCACIO</t>
  </si>
  <si>
    <t>FELIPE MACHADO CARVALHO</t>
  </si>
  <si>
    <t>CASSIO LEONE XAVIER</t>
  </si>
  <si>
    <t>FELIPE AUGUSTO SILVA BARBOSA</t>
  </si>
  <si>
    <t>DORON HAKAN CATTONI</t>
  </si>
  <si>
    <t>MA2</t>
  </si>
  <si>
    <t>LEONARDO DE FREITAS GRIEBLER</t>
  </si>
  <si>
    <t>FERNANDO CARVALHO</t>
  </si>
  <si>
    <t>PEDAL BATISTENSE RACING TEAM</t>
  </si>
  <si>
    <t>TIAGO LUMERTZ DOS SANTOS</t>
  </si>
  <si>
    <t>RAFAEL WEBBER PEREIRA</t>
  </si>
  <si>
    <t>RENATO PEREIRA</t>
  </si>
  <si>
    <t>DANIEL LUIZ GAYESKI</t>
  </si>
  <si>
    <t>VINICIUS GABRIELLI</t>
  </si>
  <si>
    <t>ADHV ASSOCIAÇÃO DE MOUNTAIN BIKE DOWNHILL DO VINHO</t>
  </si>
  <si>
    <t>CARLOS ANTONIO DELLAQUA</t>
  </si>
  <si>
    <t>GABRIEL MARTINS DINIZ</t>
  </si>
  <si>
    <t>JAMIL FRACASSO</t>
  </si>
  <si>
    <t>JAEL FRANCISCO SOARES DA SILVA</t>
  </si>
  <si>
    <t>SOUL CYCLES- SANTOS</t>
  </si>
  <si>
    <t>RODRIGO PEREIRA DA SILVA</t>
  </si>
  <si>
    <t xml:space="preserve">SV DH TEAM </t>
  </si>
  <si>
    <t>ROULIEN FERRO FRAGOSO</t>
  </si>
  <si>
    <t>CARLOS SANTIAGO LONDONO AVENDANO</t>
  </si>
  <si>
    <t>IGOR DE CARVALHO BARROS</t>
  </si>
  <si>
    <t>RIDE</t>
  </si>
  <si>
    <t>LUIZ ANTONIO NEPOMOCENO DA SILVA</t>
  </si>
  <si>
    <t>GILSON RODRIGUES DA ROSA</t>
  </si>
  <si>
    <t>DIEGO LOVATEL ZOLLNER</t>
  </si>
  <si>
    <t>FELIPE ARSENIO PINTO</t>
  </si>
  <si>
    <t>ELIMAR OLIVEIRA DOS SANTOS</t>
  </si>
  <si>
    <t>JEFERSON ARAUJO TEIXEIRA</t>
  </si>
  <si>
    <t>SULIVAN CESAR PILER MARTINS</t>
  </si>
  <si>
    <t>WILLIAN FIDELIS TORRES</t>
  </si>
  <si>
    <t>ERIC SILVA PEREIRA</t>
  </si>
  <si>
    <t>NESTOR ASSIS VIDAL JUNIOR</t>
  </si>
  <si>
    <t>CAIO RUDÁ MONTEIRO COSTA</t>
  </si>
  <si>
    <t>MARCELO SANT ANNA GRAVE</t>
  </si>
  <si>
    <t>DIEGO DAMIAO VASCONCELOS SALES BARGA</t>
  </si>
  <si>
    <t>RUAN JACOBS VEIGA</t>
  </si>
  <si>
    <t>RUAN TRANCOSO COSTINHAS</t>
  </si>
  <si>
    <t>RAFAEL COLOMBO</t>
  </si>
  <si>
    <t>MB1</t>
  </si>
  <si>
    <t>VOLKMAR GUSTAV BERCHTOLD FILHO</t>
  </si>
  <si>
    <t>DIONIVON GONCALVES</t>
  </si>
  <si>
    <t>DOUGLAS SANTIAGO EVANGELISTA</t>
  </si>
  <si>
    <t>ITERSON MABA</t>
  </si>
  <si>
    <t>JACSON ANDRE BOLICO</t>
  </si>
  <si>
    <t>GUILHERME GRABOWSKI DOS SANTOS</t>
  </si>
  <si>
    <t>FELIPE AUGUSTO MORAES MAIA</t>
  </si>
  <si>
    <t>LEANDRO CANAL BONFANTE</t>
  </si>
  <si>
    <t>FAGNER ANTONIO JANDREY</t>
  </si>
  <si>
    <t>ARMELINDO SAUTNER CARVALHO</t>
  </si>
  <si>
    <t>GIOVANI BORDIGNON</t>
  </si>
  <si>
    <t>JAILTON DEOLINDO MESQUITA</t>
  </si>
  <si>
    <t>PEDRO FRANCO BARBOSA</t>
  </si>
  <si>
    <t>FABIO AUGUSTO DE OLIVERIA LOPES</t>
  </si>
  <si>
    <t>BRUNO FERREIRA PAES DE LIMA</t>
  </si>
  <si>
    <t>DANYEL RODRIGUES DE OLIVEIRA ARAUJO</t>
  </si>
  <si>
    <t>DIOGO SILVA RODRIGUES</t>
  </si>
  <si>
    <t>HIGOR DE SOUZA ANTUNES</t>
  </si>
  <si>
    <t>FELIPE BORGES SERRA</t>
  </si>
  <si>
    <t>RAPHAEL MARUCHE RICCIO DE CARVALHO</t>
  </si>
  <si>
    <t>RAFAEL GOMES MOTTA</t>
  </si>
  <si>
    <t>JULIO CESAR PEREIRA DE PINHO</t>
  </si>
  <si>
    <t>LUIZ CARLOS LINHARES JUNIOR</t>
  </si>
  <si>
    <t>MB2</t>
  </si>
  <si>
    <t>LEANDRO BARIVIERA</t>
  </si>
  <si>
    <t>GUILHERME FERNANDES BISARRIA</t>
  </si>
  <si>
    <t>JULIANO SPOLIDORO MILESI</t>
  </si>
  <si>
    <t>CARLOS AUGUSTO DO NASCIMENTO</t>
  </si>
  <si>
    <t>JULIO RICARDO FLACH</t>
  </si>
  <si>
    <t>ABELARDO ANTONELLI FILHO</t>
  </si>
  <si>
    <t>FREDERICO GOTTERT VIANNA</t>
  </si>
  <si>
    <t>UBALDINO RODRIGUES SOARES FILHO</t>
  </si>
  <si>
    <t>ADRIANO SILVA CARDOSO</t>
  </si>
  <si>
    <t>CARLOS JANDER TAVARES VIEIRA</t>
  </si>
  <si>
    <t>RENATO CORREA SANTORIO</t>
  </si>
  <si>
    <t>BRUNO MERTZ BAETA NEVES</t>
  </si>
  <si>
    <t>FREDERICO LAUREANO VIEIRA MIRANDA</t>
  </si>
  <si>
    <t>SIDNEI MACHADO</t>
  </si>
  <si>
    <t>MC1</t>
  </si>
  <si>
    <t>FLAVIO HODECKER</t>
  </si>
  <si>
    <t>GUILHERME AUGUSTO FRETTA LACERDA</t>
  </si>
  <si>
    <t>JOSE DA CRUZ FERREIRA JUNIOR</t>
  </si>
  <si>
    <t>JOSE AUGUSTO RODRIGUES</t>
  </si>
  <si>
    <t>ADRIANO FONTANA LENCINA</t>
  </si>
  <si>
    <t>FELIPE DO NASCIMENTO DOLZAN</t>
  </si>
  <si>
    <t>JOZIVALDO PAULO DE SOUZA</t>
  </si>
  <si>
    <t>AYR CLÁUDIO ASSIS FREITAS</t>
  </si>
  <si>
    <t>PLINIO GOMES DE MATTOS NETO</t>
  </si>
  <si>
    <t>HUDSON BUSSARD CAMPOS OLIVEIRA</t>
  </si>
  <si>
    <t>MC2</t>
  </si>
  <si>
    <t>AUGUSTO CESAR ROSSETO</t>
  </si>
  <si>
    <t>ERNESTO LUIS BARBOSA DE SOUZA</t>
  </si>
  <si>
    <t>FRANCISCO PAULO MAAME INNAMORATO</t>
  </si>
  <si>
    <t>MD1</t>
  </si>
  <si>
    <t>ROGERIO NUNES DE AZEVEDO</t>
  </si>
  <si>
    <t>CARLOS HUGO CARAMUSSANÇAR BENSI</t>
  </si>
  <si>
    <t>ANTONIO PAULO LONGHI</t>
  </si>
  <si>
    <t>MD2</t>
  </si>
  <si>
    <t>DANILO SPADER</t>
  </si>
  <si>
    <t>ME70+</t>
  </si>
  <si>
    <t>ADHV ASSOC. DE MTB DOWN HILL DO VINHO</t>
  </si>
  <si>
    <t>ALÍCIA GOMES DE ALMEIDA</t>
  </si>
  <si>
    <t>FINF</t>
  </si>
  <si>
    <t>DHI Pomeranos</t>
  </si>
  <si>
    <t>MATHEUS EDUARDO RAASCH</t>
  </si>
  <si>
    <t>SECRETARIA DE EVENTOS, ESPORTES E LAZER POMERODE</t>
  </si>
  <si>
    <t>JOAO VICTOR BORGES</t>
  </si>
  <si>
    <t>Desafio Morro do Alessi</t>
  </si>
  <si>
    <t>ANDERSON DE BARROS SOARES</t>
  </si>
  <si>
    <t>GREGORY ANDREAS LEAL</t>
  </si>
  <si>
    <t>BMX CLUB CURITIBA - BCC</t>
  </si>
  <si>
    <t>GABRIEL LONAM NARUE DOS SANTOS</t>
  </si>
  <si>
    <t>BRIAN AVILA DE OLIVEIRA</t>
  </si>
  <si>
    <t>ARTHUR RAMPAZZO</t>
  </si>
  <si>
    <t>PEDRO MALLON CREMA</t>
  </si>
  <si>
    <t>CASSIANO DE LIMA</t>
  </si>
  <si>
    <t>MA3</t>
  </si>
  <si>
    <t>REINALDO JOSE DA SILVA</t>
  </si>
  <si>
    <t>ALC - ASSOCIAÇÃO LONDRINENSE DE CICLISMO</t>
  </si>
  <si>
    <t>JOVIANO JANJAR CASARIN</t>
  </si>
  <si>
    <t>LEANDRO LACHOVSKI VIEGA</t>
  </si>
  <si>
    <t>ANTONIO CARLOS GAMBEA</t>
  </si>
  <si>
    <t>LUCAS CAVALIN</t>
  </si>
  <si>
    <t>JEAN VICTOR KUBASKI</t>
  </si>
  <si>
    <t>ADEPI ASSOC DESPORTIVA E PARADESPORTIVA IRATI</t>
  </si>
  <si>
    <t>EDUARDO AFONSO MASSUQUETTO</t>
  </si>
  <si>
    <t>BRUNO BENTO FRANCISCO</t>
  </si>
  <si>
    <t>DHI Carlos Barbosa</t>
  </si>
  <si>
    <t>RAMON DE CASTRO SEVERO</t>
  </si>
  <si>
    <t>PEDRO HENRIQUE BRESOLIN</t>
  </si>
  <si>
    <t xml:space="preserve">MARCIO VARASCHINI </t>
  </si>
  <si>
    <t xml:space="preserve">EDUARDO ZANETTI </t>
  </si>
  <si>
    <t>ARTUR FETTER</t>
  </si>
  <si>
    <t>PABLO DOS SANTOS BEHLING</t>
  </si>
  <si>
    <t>RICARDO LUÍS DE SOUZA</t>
  </si>
  <si>
    <t xml:space="preserve">ALEXANDRE MORIM DE ABREU </t>
  </si>
  <si>
    <t>ANDRE BERNARDES BOTTEGA</t>
  </si>
  <si>
    <t>CAT</t>
  </si>
  <si>
    <t>PTS</t>
  </si>
  <si>
    <t>ADHV ASSOCIACAO DE MOUTAIN BIKE DOWNHILL DO VINHO</t>
  </si>
  <si>
    <t>Desafio Morro do Cristo DHI</t>
  </si>
  <si>
    <t>Downhill do Vinho</t>
  </si>
  <si>
    <t>BRUNO RICARDO COGHETTO KALINOVSKI</t>
  </si>
  <si>
    <t>JOAO PEDRO DE OLIVEIRA VARGAS</t>
  </si>
  <si>
    <t>FELIPE CHIODI ZABOT</t>
  </si>
  <si>
    <t>10º Desafio de DH Pedra de Santo Antonio</t>
  </si>
  <si>
    <t>RAFAEL BARBOSA DE LIMA</t>
  </si>
  <si>
    <t>PB</t>
  </si>
  <si>
    <t>JEFERSON DE OLIVEIRA FIGUEIREDO</t>
  </si>
  <si>
    <t>GILSON DA SILVA GOMES</t>
  </si>
  <si>
    <t>LUCAS EMERSON ALVES MESQUITA</t>
  </si>
  <si>
    <t>LUIZ KAUE MEDEIROS ANDRADE SILVA</t>
  </si>
  <si>
    <t>JOSE JONATHAS MEDEIROS NERY</t>
  </si>
  <si>
    <t>ANDRYLSUNNAMY CHAVES CORDEIRO</t>
  </si>
  <si>
    <t>ADVENTURE BIKE LTDA</t>
  </si>
  <si>
    <t>BRENO SALES BARROS</t>
  </si>
  <si>
    <t>GABRIEL BENJAMIM OLIVEIRA</t>
  </si>
  <si>
    <t>GLEYSSON RODRIGUES SOARES</t>
  </si>
  <si>
    <t>RAFAEL LUCIANO MACHADO DOS SANTOS</t>
  </si>
  <si>
    <t>JOSE GILLIANO ARAUJO SANTOS LIMA</t>
  </si>
  <si>
    <t>MARCOS ANTONIO BALBINO DE SOUZA</t>
  </si>
  <si>
    <t>DAVYD MOIZINHO DE ARAUJO PESSOA</t>
  </si>
  <si>
    <t>MATEUS RODRIGUES RAMOS</t>
  </si>
  <si>
    <t>JOSIAS PEREIRA GONÇALVES</t>
  </si>
  <si>
    <t>ERIVELTO SOUTO DA SILVA</t>
  </si>
  <si>
    <t>MARCIEL CARLOS GUILOW</t>
  </si>
  <si>
    <t>JOSE JULCIANO DOS SANTOS</t>
  </si>
  <si>
    <t>ALBERES LEANDRO DE VASCONCELOS</t>
  </si>
  <si>
    <t>SIVALDO DE ANDRADE GOMES</t>
  </si>
  <si>
    <t>DYEGO NEVES DE CASTRO</t>
  </si>
  <si>
    <t>ITALO BARBOSA DE AZEVEDO</t>
  </si>
  <si>
    <t>WALACE HENRIQUE MIRANDA</t>
  </si>
  <si>
    <t>FÁBIO JUNIOR FERREIRA</t>
  </si>
  <si>
    <t>SIDNEY ALESSANDRO DA COSTA</t>
  </si>
  <si>
    <t>GUSTAVO DE SOUSA SILVA</t>
  </si>
  <si>
    <t>GIULIANO CAVALCANTE BATISTA</t>
  </si>
  <si>
    <t>JOALDO COSTA SILVA</t>
  </si>
  <si>
    <t>ALEX DOS SANTOS</t>
  </si>
  <si>
    <t>BARTOLOMEU VICENTE DE MORAES</t>
  </si>
  <si>
    <t>BRUNO SHERMAN TAVARES DE BARROS</t>
  </si>
  <si>
    <t>JOSE GABRIEL VITORINO DE MELO</t>
  </si>
  <si>
    <t>KAUA NICOLAS DA SILVA</t>
  </si>
  <si>
    <t>GABRIEL FERNANDES JOSE DA SILVA</t>
  </si>
  <si>
    <t>ANA THAINA DE SOUZA SILVA</t>
  </si>
  <si>
    <t>WELLINGTON TROCHIK</t>
  </si>
  <si>
    <t>ADEPI - ASSOC. DESPORTIVA E PARADESPORTIVA IRATI</t>
  </si>
  <si>
    <t>THIAGO TORNERO DOS SANTOS</t>
  </si>
  <si>
    <t xml:space="preserve">	ALC - ASSOC. LONDRINENSE DE CICLISMO</t>
  </si>
  <si>
    <t>JACKSON SEGER</t>
  </si>
  <si>
    <t>CHRISTOFER CARVALHO DA SILVA</t>
  </si>
  <si>
    <t>DHI Pista do Curió</t>
  </si>
  <si>
    <t>CLAUDEMIR FODI</t>
  </si>
  <si>
    <t>Campeonatos Estaduais</t>
  </si>
  <si>
    <t>CE</t>
  </si>
  <si>
    <t>FRANCISCO CHAGAS JUNIOR</t>
  </si>
  <si>
    <t>RAFAEL VASCONCELOS AMARAL</t>
  </si>
  <si>
    <t>DIEGO ROSA CAMPOS</t>
  </si>
  <si>
    <t>GABRIEL TEODORO RIBEIRO</t>
  </si>
  <si>
    <t>CAMILA MARTINS MAGALHAES DA ROCHA</t>
  </si>
  <si>
    <t>GUSTAVO TEIXEIRA ALVES</t>
  </si>
  <si>
    <t>INSTITUTO COLINA BIKE TEAM</t>
  </si>
  <si>
    <t>MARIA MARTINS COSTA</t>
  </si>
  <si>
    <t>PEDRO GUIMARÃES MUCCHIUT GONZALES</t>
  </si>
  <si>
    <t>JOÃO ARAUJO FERREIRA</t>
  </si>
  <si>
    <t>LUIZ GUSTAVO MOTA MARTINS</t>
  </si>
  <si>
    <t>LUIZ FERNANDO PASCOA BORGES</t>
  </si>
  <si>
    <t>FILIPE PEREIRA SILVA</t>
  </si>
  <si>
    <t>SWIFT CARBON PRO CYCLING BRASIL</t>
  </si>
  <si>
    <t>PEDRO HENRIQUE ALVARES AMARAL</t>
  </si>
  <si>
    <t>ANTHONY MATHEUS COSTA SERRA</t>
  </si>
  <si>
    <t>CARLOS EDUARDO FRANCISCO DA SILVA</t>
  </si>
  <si>
    <t>FLAVIO MAIA DA SILVA</t>
  </si>
  <si>
    <t>NIKOLAS TAYLOR FERNANDES</t>
  </si>
  <si>
    <t>WESLEY DAM OLIVEIRA GONCALVES</t>
  </si>
  <si>
    <t>RAFAEL MELO TROMBINI</t>
  </si>
  <si>
    <t>VINIVIUS JUNIOR BATISTA MARQUES</t>
  </si>
  <si>
    <t>VICTOR MILAGRES MIRANDA DA COSTA SANTOS</t>
  </si>
  <si>
    <t>CASSIO EDUARDO SILVA</t>
  </si>
  <si>
    <t>DOUGLAS LUCIO RAMOS</t>
  </si>
  <si>
    <t>BRAULIO PIACESI</t>
  </si>
  <si>
    <t>JORGE AUGUSTO ALVES RODRIGUES</t>
  </si>
  <si>
    <t>JASON NERES DE SOUZA FARIA</t>
  </si>
  <si>
    <t>EMERSON GUILHERME ALVES ESTEVAM</t>
  </si>
  <si>
    <t>JOAO EDUARDO SALOMAO COSTA</t>
  </si>
  <si>
    <t>EDUARDO ALVARES COSTA CAMPOS</t>
  </si>
  <si>
    <t>UILIAN DOS ANJOS OLIVEIRA GONZALES</t>
  </si>
  <si>
    <t>DOUGLAS ALVES FERREIRA</t>
  </si>
  <si>
    <t>BRENO AZEVEDO LEAL FREIRE</t>
  </si>
  <si>
    <t>ANDREY GUILHERME GARBIN</t>
  </si>
  <si>
    <t>AIRTON JOSÉ SOARES</t>
  </si>
  <si>
    <t>VANESSA DRIEMEIER GONCALVES</t>
  </si>
  <si>
    <t>JOSE SOARES DUARTE</t>
  </si>
  <si>
    <t>RANKING MTB DOWNHILL - MASTER E70+ MASCULINO - FINAL</t>
  </si>
  <si>
    <t>RANKING MTB DOWNHILL - MASTER D2 MASCULINO - FINAL</t>
  </si>
  <si>
    <t>RANKING MTB DOWNHILL - MASTER D1 MASCULINO - FINAL</t>
  </si>
  <si>
    <t>RANKING MTB DOWNHILL - MASTER C2 MASCULINO - FINAL</t>
  </si>
  <si>
    <t>RANKING MTB DOWNHILL - MASTER C1 MASCULINO - FINAL</t>
  </si>
  <si>
    <t>RANKING MTB DOWNHILL - MASTER B2 MASCULINO - FINAL</t>
  </si>
  <si>
    <t>RANKING MTB DOWNHILL - MASTER B1 MASCULINO - FINAL</t>
  </si>
  <si>
    <t>RANKING MTB DOWNHILL - MASTER A2 MASCULINO - FINAL</t>
  </si>
  <si>
    <t>RANKING MTB DOWNHILL - MASTER A1 MASCULINO - FINAL</t>
  </si>
  <si>
    <t>RANKING MTB DOWNHILL - SUB 30 MASCULINO - FINAL</t>
  </si>
  <si>
    <t>RANKING MTB DOWNHILL - INFANTOJUVENIL FEMININO - FINAL</t>
  </si>
  <si>
    <t>RANKING MTB DOWNHILL - INFANTOJUVENIL MASCULINO - FINAL</t>
  </si>
  <si>
    <t>RANKING MTB DOWNHILL - JUVENIL MASCULINO - FINAL</t>
  </si>
  <si>
    <t>RANKING MTB DOWNHILL - JUNIOR FEMININO - FINAL</t>
  </si>
  <si>
    <t>RANKING MTB DOWNHILL - JUNIOR MASCULINO - FINAL</t>
  </si>
  <si>
    <t>RANKING MTB DOWNHILL - ELITE FEMININO - FINAL</t>
  </si>
  <si>
    <t>RANKING MTB DOWNHILL - ELITE MASCULINO - 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</si>
</sst>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name val="Arial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9CC00"/>
        <bgColor rgb="FF99CC00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" fontId="3" fillId="3" borderId="15" xfId="0" applyNumberFormat="1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1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4" fillId="0" borderId="15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vertical="center" wrapText="1"/>
    </xf>
    <xf numFmtId="0" fontId="5" fillId="3" borderId="2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16" fontId="3" fillId="3" borderId="5" xfId="0" applyNumberFormat="1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16" fontId="3" fillId="0" borderId="15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9" xfId="0" applyBorder="1"/>
    <xf numFmtId="0" fontId="11" fillId="3" borderId="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vertical="center" shrinkToFit="1"/>
    </xf>
    <xf numFmtId="0" fontId="4" fillId="2" borderId="22" xfId="0" applyFont="1" applyFill="1" applyBorder="1" applyAlignment="1">
      <alignment horizontal="center" vertical="center"/>
    </xf>
    <xf numFmtId="16" fontId="3" fillId="3" borderId="17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16" fontId="3" fillId="3" borderId="3" xfId="0" applyNumberFormat="1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27" xfId="0" applyFill="1" applyBorder="1"/>
    <xf numFmtId="0" fontId="0" fillId="4" borderId="25" xfId="0" applyFill="1" applyBorder="1"/>
    <xf numFmtId="0" fontId="0" fillId="4" borderId="26" xfId="0" applyFill="1" applyBorder="1"/>
    <xf numFmtId="0" fontId="0" fillId="0" borderId="26" xfId="0" applyBorder="1"/>
    <xf numFmtId="0" fontId="0" fillId="0" borderId="25" xfId="0" applyBorder="1"/>
    <xf numFmtId="0" fontId="0" fillId="0" borderId="18" xfId="0" applyBorder="1"/>
    <xf numFmtId="0" fontId="4" fillId="0" borderId="21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 wrapText="1"/>
    </xf>
    <xf numFmtId="0" fontId="12" fillId="0" borderId="0" xfId="0" applyFont="1"/>
    <xf numFmtId="0" fontId="7" fillId="0" borderId="15" xfId="0" applyFont="1" applyBorder="1" applyAlignment="1">
      <alignment vertical="center" shrinkToFit="1"/>
    </xf>
    <xf numFmtId="16" fontId="11" fillId="3" borderId="5" xfId="0" applyNumberFormat="1" applyFont="1" applyFill="1" applyBorder="1" applyAlignment="1">
      <alignment horizontal="center" vertical="center"/>
    </xf>
    <xf numFmtId="0" fontId="7" fillId="0" borderId="15" xfId="0" applyFont="1" applyBorder="1" applyAlignment="1">
      <alignment horizontal="left" vertical="center" shrinkToFit="1"/>
    </xf>
    <xf numFmtId="0" fontId="7" fillId="0" borderId="19" xfId="0" applyFont="1" applyBorder="1" applyAlignment="1">
      <alignment horizontal="center" vertical="center"/>
    </xf>
    <xf numFmtId="0" fontId="4" fillId="0" borderId="15" xfId="0" applyFont="1" applyBorder="1" applyAlignment="1">
      <alignment vertical="center" shrinkToFit="1"/>
    </xf>
    <xf numFmtId="0" fontId="7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textRotation="90"/>
    </xf>
    <xf numFmtId="0" fontId="4" fillId="3" borderId="19" xfId="0" applyFont="1" applyFill="1" applyBorder="1" applyAlignment="1">
      <alignment horizontal="center" textRotation="90"/>
    </xf>
    <xf numFmtId="0" fontId="7" fillId="3" borderId="5" xfId="0" applyFont="1" applyFill="1" applyBorder="1" applyAlignment="1">
      <alignment horizontal="center" textRotation="90"/>
    </xf>
    <xf numFmtId="0" fontId="4" fillId="0" borderId="5" xfId="0" applyFont="1" applyBorder="1" applyAlignment="1">
      <alignment horizontal="center" textRotation="90" shrinkToFit="1"/>
    </xf>
    <xf numFmtId="0" fontId="4" fillId="0" borderId="19" xfId="0" applyFont="1" applyBorder="1" applyAlignment="1">
      <alignment horizontal="center" textRotation="90" shrinkToFit="1"/>
    </xf>
    <xf numFmtId="0" fontId="0" fillId="4" borderId="27" xfId="0" applyFill="1" applyBorder="1" applyAlignment="1">
      <alignment horizontal="center"/>
    </xf>
    <xf numFmtId="0" fontId="0" fillId="4" borderId="26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7" fillId="3" borderId="5" xfId="0" applyFont="1" applyFill="1" applyBorder="1" applyAlignment="1">
      <alignment horizontal="center" textRotation="90" wrapText="1" shrinkToFit="1"/>
    </xf>
    <xf numFmtId="0" fontId="7" fillId="3" borderId="19" xfId="0" applyFont="1" applyFill="1" applyBorder="1" applyAlignment="1">
      <alignment horizontal="center" textRotation="90" wrapText="1" shrinkToFit="1"/>
    </xf>
    <xf numFmtId="0" fontId="2" fillId="0" borderId="10" xfId="0" applyFont="1" applyBorder="1"/>
    <xf numFmtId="0" fontId="4" fillId="3" borderId="5" xfId="0" applyFont="1" applyFill="1" applyBorder="1" applyAlignment="1">
      <alignment horizontal="center" textRotation="90" wrapText="1"/>
    </xf>
    <xf numFmtId="0" fontId="2" fillId="0" borderId="10" xfId="0" applyFont="1" applyBorder="1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14" fontId="10" fillId="0" borderId="6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4" fillId="0" borderId="5" xfId="0" applyFont="1" applyBorder="1" applyAlignment="1">
      <alignment horizontal="center" textRotation="90"/>
    </xf>
    <xf numFmtId="0" fontId="4" fillId="0" borderId="19" xfId="0" applyFont="1" applyBorder="1" applyAlignment="1">
      <alignment horizontal="center" textRotation="90"/>
    </xf>
    <xf numFmtId="0" fontId="7" fillId="0" borderId="5" xfId="0" applyFont="1" applyBorder="1" applyAlignment="1">
      <alignment horizontal="center" textRotation="90"/>
    </xf>
    <xf numFmtId="0" fontId="0" fillId="4" borderId="24" xfId="0" applyFill="1" applyBorder="1" applyAlignment="1">
      <alignment horizontal="center"/>
    </xf>
  </cellXfs>
  <cellStyles count="1">
    <cellStyle name="Normal" xfId="0" builtinId="0"/>
  </cellStyles>
  <dxfs count="136"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customschemas.google.com/relationships/workbookmetadata" Target="metadata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99060</xdr:rowOff>
    </xdr:from>
    <xdr:ext cx="7980045" cy="847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99060"/>
          <a:ext cx="7980045" cy="8477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26671</xdr:colOff>
      <xdr:row>0</xdr:row>
      <xdr:rowOff>49531</xdr:rowOff>
    </xdr:from>
    <xdr:ext cx="7783829" cy="77343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1" y="49531"/>
          <a:ext cx="7783829" cy="77343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66675</xdr:rowOff>
    </xdr:from>
    <xdr:ext cx="9020175" cy="847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6675"/>
          <a:ext cx="9020175" cy="8477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41911</xdr:rowOff>
    </xdr:from>
    <xdr:ext cx="8100060" cy="81153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1911"/>
          <a:ext cx="8100060" cy="81153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</xdr:colOff>
      <xdr:row>0</xdr:row>
      <xdr:rowOff>59055</xdr:rowOff>
    </xdr:from>
    <xdr:ext cx="8037195" cy="847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5" y="59055"/>
          <a:ext cx="8037195" cy="84772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51435</xdr:rowOff>
    </xdr:from>
    <xdr:ext cx="8595359" cy="838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51435"/>
          <a:ext cx="8595359" cy="83820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70485</xdr:colOff>
      <xdr:row>0</xdr:row>
      <xdr:rowOff>66675</xdr:rowOff>
    </xdr:from>
    <xdr:ext cx="7999095" cy="838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485" y="66675"/>
          <a:ext cx="7999095" cy="83820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41911</xdr:colOff>
      <xdr:row>0</xdr:row>
      <xdr:rowOff>66675</xdr:rowOff>
    </xdr:from>
    <xdr:ext cx="8736329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1" y="66675"/>
          <a:ext cx="8736329" cy="74295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0</xdr:row>
      <xdr:rowOff>89535</xdr:rowOff>
    </xdr:from>
    <xdr:ext cx="9425940" cy="7334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89535"/>
          <a:ext cx="9425940" cy="73342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</xdr:colOff>
      <xdr:row>0</xdr:row>
      <xdr:rowOff>66675</xdr:rowOff>
    </xdr:from>
    <xdr:ext cx="9103995" cy="847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" y="66675"/>
          <a:ext cx="9103995" cy="84772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11431</xdr:colOff>
      <xdr:row>0</xdr:row>
      <xdr:rowOff>57150</xdr:rowOff>
    </xdr:from>
    <xdr:ext cx="8583929" cy="8572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1" y="57150"/>
          <a:ext cx="8583929" cy="857250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85725</xdr:rowOff>
    </xdr:from>
    <xdr:ext cx="8610599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85725"/>
          <a:ext cx="8610599" cy="762000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57150</xdr:rowOff>
    </xdr:from>
    <xdr:ext cx="8673465" cy="8763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57150"/>
          <a:ext cx="8673465" cy="876300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102870</xdr:rowOff>
    </xdr:from>
    <xdr:ext cx="9570720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02870"/>
          <a:ext cx="9570720" cy="762000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</xdr:rowOff>
    </xdr:from>
    <xdr:ext cx="9517380" cy="895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240"/>
          <a:ext cx="9517380" cy="895350"/>
        </a:xfrm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57150</xdr:rowOff>
    </xdr:from>
    <xdr:ext cx="793432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57150"/>
          <a:ext cx="793432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57150</xdr:rowOff>
    </xdr:from>
    <xdr:ext cx="812482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57150"/>
          <a:ext cx="8124825" cy="7810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Z62"/>
  <sheetViews>
    <sheetView tabSelected="1"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" customWidth="1"/>
    <col min="2" max="2" width="10.1796875" customWidth="1"/>
    <col min="3" max="3" width="37.81640625" customWidth="1"/>
    <col min="4" max="4" width="6" customWidth="1"/>
    <col min="5" max="5" width="48.36328125" customWidth="1"/>
    <col min="6" max="6" width="6.08984375" customWidth="1"/>
    <col min="7" max="7" width="6.36328125" customWidth="1"/>
    <col min="8" max="8" width="1" customWidth="1"/>
    <col min="9" max="9" width="4.54296875" customWidth="1"/>
    <col min="10" max="12" width="6.1796875" customWidth="1"/>
    <col min="13" max="13" width="6.08984375" customWidth="1"/>
    <col min="14" max="25" width="6" customWidth="1"/>
    <col min="26" max="26" width="1" customWidth="1"/>
    <col min="27" max="33" width="8" customWidth="1"/>
  </cols>
  <sheetData>
    <row r="1" spans="1:2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82" t="s">
        <v>4</v>
      </c>
      <c r="V1" s="70" t="s">
        <v>5</v>
      </c>
      <c r="W1" s="70" t="s">
        <v>6</v>
      </c>
      <c r="X1" s="70" t="s">
        <v>7</v>
      </c>
      <c r="Y1" s="82" t="s">
        <v>8</v>
      </c>
      <c r="Z1" s="78"/>
    </row>
    <row r="2" spans="1:26" ht="69.650000000000006" customHeight="1" x14ac:dyDescent="0.25">
      <c r="A2" s="87" t="s">
        <v>525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3"/>
      <c r="V2" s="81"/>
      <c r="W2" s="81"/>
      <c r="X2" s="81"/>
      <c r="Y2" s="83"/>
      <c r="Z2" s="78"/>
    </row>
    <row r="3" spans="1:26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45835</v>
      </c>
      <c r="S3" s="7">
        <v>45844</v>
      </c>
      <c r="T3" s="7">
        <v>45823</v>
      </c>
      <c r="U3" s="7">
        <v>45809</v>
      </c>
      <c r="V3" s="7">
        <v>45760</v>
      </c>
      <c r="W3" s="7">
        <v>45753</v>
      </c>
      <c r="X3" s="7">
        <v>45704</v>
      </c>
      <c r="Y3" s="7">
        <v>45697</v>
      </c>
      <c r="Z3" s="78"/>
    </row>
    <row r="4" spans="1:2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4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17</v>
      </c>
      <c r="V4" s="10" t="s">
        <v>16</v>
      </c>
      <c r="W4" s="10" t="s">
        <v>18</v>
      </c>
      <c r="X4" s="10" t="s">
        <v>16</v>
      </c>
      <c r="Y4" s="10" t="s">
        <v>16</v>
      </c>
      <c r="Z4" s="78"/>
    </row>
    <row r="5" spans="1:26" ht="18" customHeight="1" x14ac:dyDescent="0.25">
      <c r="A5" s="11">
        <v>1</v>
      </c>
      <c r="B5" s="11">
        <v>35009</v>
      </c>
      <c r="C5" s="12" t="s">
        <v>23</v>
      </c>
      <c r="D5" s="11" t="s">
        <v>20</v>
      </c>
      <c r="E5" s="13" t="s">
        <v>24</v>
      </c>
      <c r="F5" s="11" t="s">
        <v>22</v>
      </c>
      <c r="G5" s="11">
        <f t="shared" ref="G5:G36" si="0">SUM(I5:Y5)</f>
        <v>1045</v>
      </c>
      <c r="H5" s="14"/>
      <c r="I5" s="15">
        <v>10</v>
      </c>
      <c r="J5" s="15">
        <v>30</v>
      </c>
      <c r="K5" s="15"/>
      <c r="L5" s="15">
        <v>35</v>
      </c>
      <c r="M5" s="11">
        <v>60</v>
      </c>
      <c r="N5" s="15">
        <v>110</v>
      </c>
      <c r="O5" s="15">
        <v>110</v>
      </c>
      <c r="P5" s="15">
        <v>110</v>
      </c>
      <c r="Q5" s="15">
        <v>150</v>
      </c>
      <c r="R5" s="15">
        <v>130</v>
      </c>
      <c r="S5" s="15"/>
      <c r="T5" s="15">
        <v>50</v>
      </c>
      <c r="U5" s="15"/>
      <c r="V5" s="15">
        <v>45</v>
      </c>
      <c r="W5" s="15">
        <v>110</v>
      </c>
      <c r="X5" s="15">
        <v>50</v>
      </c>
      <c r="Y5" s="15">
        <v>45</v>
      </c>
      <c r="Z5" s="78"/>
    </row>
    <row r="6" spans="1:26" ht="18" customHeight="1" x14ac:dyDescent="0.25">
      <c r="A6" s="11">
        <v>2</v>
      </c>
      <c r="B6" s="11">
        <v>11120</v>
      </c>
      <c r="C6" s="12" t="s">
        <v>25</v>
      </c>
      <c r="D6" s="11" t="s">
        <v>20</v>
      </c>
      <c r="E6" s="13" t="s">
        <v>26</v>
      </c>
      <c r="F6" s="11" t="s">
        <v>22</v>
      </c>
      <c r="G6" s="11">
        <f t="shared" si="0"/>
        <v>782</v>
      </c>
      <c r="H6" s="14"/>
      <c r="I6" s="15">
        <v>7</v>
      </c>
      <c r="J6" s="15">
        <v>35</v>
      </c>
      <c r="K6" s="15"/>
      <c r="L6" s="15"/>
      <c r="M6" s="11">
        <v>55</v>
      </c>
      <c r="N6" s="15">
        <v>75</v>
      </c>
      <c r="O6" s="15">
        <v>95</v>
      </c>
      <c r="P6" s="15">
        <v>95</v>
      </c>
      <c r="Q6" s="15"/>
      <c r="R6" s="15">
        <v>160</v>
      </c>
      <c r="S6" s="15"/>
      <c r="T6" s="15">
        <v>45</v>
      </c>
      <c r="U6" s="15"/>
      <c r="V6" s="15">
        <v>35</v>
      </c>
      <c r="W6" s="15">
        <v>80</v>
      </c>
      <c r="X6" s="15">
        <v>45</v>
      </c>
      <c r="Y6" s="15">
        <v>55</v>
      </c>
      <c r="Z6" s="78"/>
    </row>
    <row r="7" spans="1:26" ht="18" customHeight="1" x14ac:dyDescent="0.25">
      <c r="A7" s="11">
        <v>3</v>
      </c>
      <c r="B7" s="11">
        <v>28766</v>
      </c>
      <c r="C7" s="12" t="s">
        <v>19</v>
      </c>
      <c r="D7" s="11" t="s">
        <v>20</v>
      </c>
      <c r="E7" s="13" t="s">
        <v>21</v>
      </c>
      <c r="F7" s="11" t="s">
        <v>22</v>
      </c>
      <c r="G7" s="11">
        <f t="shared" si="0"/>
        <v>658</v>
      </c>
      <c r="H7" s="14"/>
      <c r="I7" s="15">
        <v>3</v>
      </c>
      <c r="J7" s="15"/>
      <c r="K7" s="15"/>
      <c r="L7" s="15"/>
      <c r="M7" s="11"/>
      <c r="N7" s="15">
        <v>95</v>
      </c>
      <c r="O7" s="15"/>
      <c r="P7" s="15"/>
      <c r="Q7" s="15"/>
      <c r="R7" s="15">
        <v>250</v>
      </c>
      <c r="S7" s="15"/>
      <c r="T7" s="15">
        <v>60</v>
      </c>
      <c r="U7" s="15"/>
      <c r="V7" s="15">
        <v>55</v>
      </c>
      <c r="W7" s="15">
        <v>85</v>
      </c>
      <c r="X7" s="15">
        <v>60</v>
      </c>
      <c r="Y7" s="15">
        <v>50</v>
      </c>
      <c r="Z7" s="78"/>
    </row>
    <row r="8" spans="1:26" ht="18" customHeight="1" x14ac:dyDescent="0.25">
      <c r="A8" s="11">
        <v>4</v>
      </c>
      <c r="B8" s="11">
        <v>35198</v>
      </c>
      <c r="C8" s="12" t="s">
        <v>34</v>
      </c>
      <c r="D8" s="11" t="s">
        <v>20</v>
      </c>
      <c r="E8" s="13" t="s">
        <v>26</v>
      </c>
      <c r="F8" s="11" t="s">
        <v>22</v>
      </c>
      <c r="G8" s="11">
        <f t="shared" si="0"/>
        <v>533</v>
      </c>
      <c r="H8" s="14"/>
      <c r="I8" s="15">
        <v>2</v>
      </c>
      <c r="J8" s="15">
        <v>18</v>
      </c>
      <c r="K8" s="15"/>
      <c r="L8" s="15">
        <v>18</v>
      </c>
      <c r="M8" s="11">
        <v>50</v>
      </c>
      <c r="N8" s="15">
        <v>70</v>
      </c>
      <c r="O8" s="15">
        <v>75</v>
      </c>
      <c r="P8" s="15">
        <v>90</v>
      </c>
      <c r="Q8" s="15"/>
      <c r="R8" s="15">
        <v>85</v>
      </c>
      <c r="S8" s="15"/>
      <c r="T8" s="15">
        <v>30</v>
      </c>
      <c r="U8" s="15"/>
      <c r="V8" s="15"/>
      <c r="W8" s="15">
        <v>70</v>
      </c>
      <c r="X8" s="15"/>
      <c r="Y8" s="15">
        <v>25</v>
      </c>
      <c r="Z8" s="78"/>
    </row>
    <row r="9" spans="1:26" ht="18" customHeight="1" x14ac:dyDescent="0.25">
      <c r="A9" s="11">
        <v>5</v>
      </c>
      <c r="B9" s="11">
        <v>8791</v>
      </c>
      <c r="C9" s="12" t="s">
        <v>27</v>
      </c>
      <c r="D9" s="11" t="s">
        <v>20</v>
      </c>
      <c r="E9" s="13" t="s">
        <v>28</v>
      </c>
      <c r="F9" s="11" t="s">
        <v>22</v>
      </c>
      <c r="G9" s="11">
        <f t="shared" si="0"/>
        <v>516</v>
      </c>
      <c r="H9" s="14"/>
      <c r="I9" s="15">
        <v>1</v>
      </c>
      <c r="J9" s="15"/>
      <c r="K9" s="15"/>
      <c r="L9" s="15">
        <v>30</v>
      </c>
      <c r="M9" s="11"/>
      <c r="N9" s="15">
        <v>90</v>
      </c>
      <c r="O9" s="15"/>
      <c r="P9" s="15"/>
      <c r="Q9" s="15"/>
      <c r="R9" s="15">
        <v>140</v>
      </c>
      <c r="S9" s="15"/>
      <c r="T9" s="15">
        <v>40</v>
      </c>
      <c r="U9" s="15"/>
      <c r="V9" s="15">
        <v>60</v>
      </c>
      <c r="W9" s="15">
        <v>90</v>
      </c>
      <c r="X9" s="15">
        <v>35</v>
      </c>
      <c r="Y9" s="15">
        <v>30</v>
      </c>
      <c r="Z9" s="78"/>
    </row>
    <row r="10" spans="1:26" ht="18" customHeight="1" x14ac:dyDescent="0.25">
      <c r="A10" s="11">
        <v>6</v>
      </c>
      <c r="B10" s="11">
        <v>10880</v>
      </c>
      <c r="C10" s="12" t="s">
        <v>29</v>
      </c>
      <c r="D10" s="11" t="s">
        <v>20</v>
      </c>
      <c r="E10" s="13" t="s">
        <v>24</v>
      </c>
      <c r="F10" s="11" t="s">
        <v>22</v>
      </c>
      <c r="G10" s="11">
        <f t="shared" si="0"/>
        <v>355</v>
      </c>
      <c r="H10" s="14"/>
      <c r="I10" s="15">
        <v>5</v>
      </c>
      <c r="J10" s="15">
        <v>20</v>
      </c>
      <c r="K10" s="15"/>
      <c r="L10" s="15"/>
      <c r="M10" s="11"/>
      <c r="N10" s="15"/>
      <c r="O10" s="15"/>
      <c r="P10" s="15"/>
      <c r="Q10" s="15"/>
      <c r="R10" s="15">
        <v>120</v>
      </c>
      <c r="S10" s="15"/>
      <c r="T10" s="15">
        <v>55</v>
      </c>
      <c r="U10" s="15"/>
      <c r="V10" s="15"/>
      <c r="W10" s="15">
        <v>95</v>
      </c>
      <c r="X10" s="15"/>
      <c r="Y10" s="15">
        <v>60</v>
      </c>
      <c r="Z10" s="78"/>
    </row>
    <row r="11" spans="1:26" ht="18" customHeight="1" x14ac:dyDescent="0.25">
      <c r="A11" s="11">
        <v>7</v>
      </c>
      <c r="B11" s="16">
        <v>27693</v>
      </c>
      <c r="C11" s="17" t="s">
        <v>33</v>
      </c>
      <c r="D11" s="69" t="s">
        <v>20</v>
      </c>
      <c r="E11" s="18" t="s">
        <v>24</v>
      </c>
      <c r="F11" s="16" t="s">
        <v>22</v>
      </c>
      <c r="G11" s="11">
        <f t="shared" si="0"/>
        <v>305</v>
      </c>
      <c r="H11" s="19"/>
      <c r="I11" s="16"/>
      <c r="J11" s="27"/>
      <c r="K11" s="27"/>
      <c r="L11" s="27"/>
      <c r="M11" s="27">
        <v>40</v>
      </c>
      <c r="N11" s="27"/>
      <c r="O11" s="27"/>
      <c r="P11" s="27"/>
      <c r="Q11" s="16"/>
      <c r="R11" s="16">
        <v>70</v>
      </c>
      <c r="S11" s="16"/>
      <c r="T11" s="16">
        <v>35</v>
      </c>
      <c r="U11" s="16"/>
      <c r="V11" s="16">
        <v>25</v>
      </c>
      <c r="W11" s="16">
        <v>75</v>
      </c>
      <c r="X11" s="16">
        <v>20</v>
      </c>
      <c r="Y11" s="15">
        <v>40</v>
      </c>
      <c r="Z11" s="78"/>
    </row>
    <row r="12" spans="1:26" ht="18" customHeight="1" x14ac:dyDescent="0.25">
      <c r="A12" s="11">
        <v>8</v>
      </c>
      <c r="B12" s="11">
        <v>13676</v>
      </c>
      <c r="C12" s="12" t="s">
        <v>30</v>
      </c>
      <c r="D12" s="11" t="s">
        <v>20</v>
      </c>
      <c r="E12" s="13" t="s">
        <v>31</v>
      </c>
      <c r="F12" s="11" t="s">
        <v>32</v>
      </c>
      <c r="G12" s="11">
        <f t="shared" si="0"/>
        <v>300</v>
      </c>
      <c r="H12" s="14"/>
      <c r="I12" s="15"/>
      <c r="J12" s="15"/>
      <c r="K12" s="15"/>
      <c r="L12" s="15"/>
      <c r="M12" s="11"/>
      <c r="N12" s="15"/>
      <c r="O12" s="15"/>
      <c r="P12" s="15"/>
      <c r="Q12" s="15"/>
      <c r="R12" s="15">
        <v>300</v>
      </c>
      <c r="S12" s="15"/>
      <c r="T12" s="15"/>
      <c r="U12" s="15"/>
      <c r="V12" s="15"/>
      <c r="W12" s="15"/>
      <c r="X12" s="15"/>
      <c r="Y12" s="15"/>
      <c r="Z12" s="78"/>
    </row>
    <row r="13" spans="1:26" ht="18" customHeight="1" x14ac:dyDescent="0.25">
      <c r="A13" s="11">
        <v>8</v>
      </c>
      <c r="B13" s="11">
        <v>42986</v>
      </c>
      <c r="C13" s="12" t="s">
        <v>38</v>
      </c>
      <c r="D13" s="11" t="s">
        <v>20</v>
      </c>
      <c r="E13" s="66" t="s">
        <v>39</v>
      </c>
      <c r="F13" s="11" t="s">
        <v>40</v>
      </c>
      <c r="G13" s="11">
        <f t="shared" si="0"/>
        <v>300</v>
      </c>
      <c r="H13" s="19"/>
      <c r="I13" s="11">
        <v>10</v>
      </c>
      <c r="J13" s="11">
        <v>5</v>
      </c>
      <c r="K13" s="11"/>
      <c r="L13" s="11">
        <v>20</v>
      </c>
      <c r="M13" s="11"/>
      <c r="N13" s="11">
        <v>85</v>
      </c>
      <c r="O13" s="11"/>
      <c r="P13" s="11"/>
      <c r="Q13" s="11"/>
      <c r="R13" s="11">
        <v>65</v>
      </c>
      <c r="S13" s="11"/>
      <c r="T13" s="11"/>
      <c r="U13" s="11"/>
      <c r="V13" s="11">
        <v>40</v>
      </c>
      <c r="W13" s="11"/>
      <c r="X13" s="11">
        <v>40</v>
      </c>
      <c r="Y13" s="11">
        <v>35</v>
      </c>
      <c r="Z13" s="78"/>
    </row>
    <row r="14" spans="1:26" ht="18" customHeight="1" x14ac:dyDescent="0.25">
      <c r="A14" s="11">
        <v>10</v>
      </c>
      <c r="B14" s="11">
        <v>18742</v>
      </c>
      <c r="C14" s="12" t="s">
        <v>47</v>
      </c>
      <c r="D14" s="11" t="s">
        <v>20</v>
      </c>
      <c r="E14" s="13" t="s">
        <v>24</v>
      </c>
      <c r="F14" s="11" t="s">
        <v>46</v>
      </c>
      <c r="G14" s="11">
        <f t="shared" si="0"/>
        <v>299</v>
      </c>
      <c r="H14" s="14"/>
      <c r="I14" s="15"/>
      <c r="J14" s="15">
        <v>4</v>
      </c>
      <c r="K14" s="15"/>
      <c r="L14" s="15"/>
      <c r="M14" s="11"/>
      <c r="N14" s="15"/>
      <c r="O14" s="15"/>
      <c r="P14" s="15"/>
      <c r="Q14" s="15">
        <v>130</v>
      </c>
      <c r="R14" s="15">
        <v>110</v>
      </c>
      <c r="S14" s="15">
        <v>55</v>
      </c>
      <c r="T14" s="15"/>
      <c r="U14" s="15"/>
      <c r="V14" s="15"/>
      <c r="W14" s="15"/>
      <c r="X14" s="15"/>
      <c r="Y14" s="15"/>
      <c r="Z14" s="78"/>
    </row>
    <row r="15" spans="1:26" ht="18" customHeight="1" x14ac:dyDescent="0.25">
      <c r="A15" s="11">
        <v>11</v>
      </c>
      <c r="B15" s="11">
        <v>11520</v>
      </c>
      <c r="C15" s="12" t="s">
        <v>44</v>
      </c>
      <c r="D15" s="11" t="s">
        <v>20</v>
      </c>
      <c r="E15" s="45" t="s">
        <v>26</v>
      </c>
      <c r="F15" s="11" t="s">
        <v>22</v>
      </c>
      <c r="G15" s="11">
        <f t="shared" si="0"/>
        <v>266</v>
      </c>
      <c r="H15" s="14"/>
      <c r="I15" s="15"/>
      <c r="J15" s="15">
        <v>13</v>
      </c>
      <c r="K15" s="15"/>
      <c r="L15" s="15"/>
      <c r="M15" s="11"/>
      <c r="N15" s="15"/>
      <c r="O15" s="15"/>
      <c r="P15" s="15">
        <v>75</v>
      </c>
      <c r="Q15" s="15"/>
      <c r="R15" s="15">
        <v>100</v>
      </c>
      <c r="S15" s="15"/>
      <c r="T15" s="15"/>
      <c r="U15" s="15"/>
      <c r="V15" s="15">
        <v>20</v>
      </c>
      <c r="W15" s="15">
        <v>35</v>
      </c>
      <c r="X15" s="15">
        <v>8</v>
      </c>
      <c r="Y15" s="15">
        <v>15</v>
      </c>
      <c r="Z15" s="78"/>
    </row>
    <row r="16" spans="1:26" ht="18" customHeight="1" x14ac:dyDescent="0.25">
      <c r="A16" s="11">
        <v>12</v>
      </c>
      <c r="B16" s="11">
        <v>39418</v>
      </c>
      <c r="C16" s="12" t="s">
        <v>45</v>
      </c>
      <c r="D16" s="11" t="s">
        <v>20</v>
      </c>
      <c r="E16" s="45" t="s">
        <v>24</v>
      </c>
      <c r="F16" s="11" t="s">
        <v>46</v>
      </c>
      <c r="G16" s="11">
        <f t="shared" si="0"/>
        <v>240</v>
      </c>
      <c r="H16" s="14"/>
      <c r="I16" s="15"/>
      <c r="J16" s="15"/>
      <c r="K16" s="15"/>
      <c r="L16" s="15"/>
      <c r="M16" s="11"/>
      <c r="N16" s="15"/>
      <c r="O16" s="15"/>
      <c r="P16" s="15"/>
      <c r="Q16" s="15">
        <v>65</v>
      </c>
      <c r="R16" s="15">
        <v>80</v>
      </c>
      <c r="S16" s="15">
        <v>60</v>
      </c>
      <c r="T16" s="15"/>
      <c r="U16" s="15">
        <v>35</v>
      </c>
      <c r="V16" s="15"/>
      <c r="W16" s="15"/>
      <c r="X16" s="15"/>
      <c r="Y16" s="15"/>
      <c r="Z16" s="78"/>
    </row>
    <row r="17" spans="1:26" ht="18" customHeight="1" x14ac:dyDescent="0.25">
      <c r="A17" s="11">
        <v>13</v>
      </c>
      <c r="B17" s="11">
        <v>30303</v>
      </c>
      <c r="C17" s="12" t="s">
        <v>48</v>
      </c>
      <c r="D17" s="11" t="s">
        <v>20</v>
      </c>
      <c r="E17" s="45" t="s">
        <v>24</v>
      </c>
      <c r="F17" s="11" t="s">
        <v>22</v>
      </c>
      <c r="G17" s="11">
        <f t="shared" si="0"/>
        <v>225</v>
      </c>
      <c r="H17" s="14"/>
      <c r="I17" s="15"/>
      <c r="J17" s="15">
        <v>15</v>
      </c>
      <c r="K17" s="15"/>
      <c r="L17" s="15"/>
      <c r="M17" s="11"/>
      <c r="N17" s="15">
        <v>65</v>
      </c>
      <c r="O17" s="15"/>
      <c r="P17" s="15"/>
      <c r="Q17" s="15"/>
      <c r="R17" s="15">
        <v>60</v>
      </c>
      <c r="S17" s="15"/>
      <c r="T17" s="15">
        <v>15</v>
      </c>
      <c r="U17" s="15"/>
      <c r="V17" s="15"/>
      <c r="W17" s="15">
        <v>60</v>
      </c>
      <c r="X17" s="15"/>
      <c r="Y17" s="15">
        <v>10</v>
      </c>
      <c r="Z17" s="78"/>
    </row>
    <row r="18" spans="1:26" ht="18" customHeight="1" x14ac:dyDescent="0.25">
      <c r="A18" s="11">
        <v>14</v>
      </c>
      <c r="B18" s="11">
        <v>40279</v>
      </c>
      <c r="C18" s="12" t="s">
        <v>49</v>
      </c>
      <c r="D18" s="11" t="s">
        <v>20</v>
      </c>
      <c r="E18" s="45" t="s">
        <v>28</v>
      </c>
      <c r="F18" s="11" t="s">
        <v>22</v>
      </c>
      <c r="G18" s="11">
        <f t="shared" si="0"/>
        <v>210</v>
      </c>
      <c r="H18" s="14"/>
      <c r="I18" s="15"/>
      <c r="J18" s="15"/>
      <c r="K18" s="15"/>
      <c r="L18" s="15">
        <v>25</v>
      </c>
      <c r="M18" s="11"/>
      <c r="N18" s="15">
        <v>80</v>
      </c>
      <c r="O18" s="15"/>
      <c r="P18" s="15"/>
      <c r="Q18" s="15"/>
      <c r="R18" s="15"/>
      <c r="S18" s="15"/>
      <c r="T18" s="15"/>
      <c r="U18" s="15"/>
      <c r="V18" s="15">
        <v>50</v>
      </c>
      <c r="W18" s="15"/>
      <c r="X18" s="15">
        <v>55</v>
      </c>
      <c r="Y18" s="15"/>
      <c r="Z18" s="78"/>
    </row>
    <row r="19" spans="1:26" ht="18" customHeight="1" x14ac:dyDescent="0.25">
      <c r="A19" s="11">
        <v>15</v>
      </c>
      <c r="B19" s="11">
        <v>30768</v>
      </c>
      <c r="C19" s="12" t="s">
        <v>35</v>
      </c>
      <c r="D19" s="11" t="s">
        <v>20</v>
      </c>
      <c r="E19" s="45" t="s">
        <v>36</v>
      </c>
      <c r="F19" s="11" t="s">
        <v>37</v>
      </c>
      <c r="G19" s="11">
        <f t="shared" si="0"/>
        <v>200</v>
      </c>
      <c r="H19" s="14"/>
      <c r="I19" s="15"/>
      <c r="J19" s="15"/>
      <c r="K19" s="15"/>
      <c r="L19" s="15"/>
      <c r="M19" s="11"/>
      <c r="N19" s="15"/>
      <c r="O19" s="15"/>
      <c r="P19" s="15"/>
      <c r="Q19" s="15"/>
      <c r="R19" s="15">
        <v>200</v>
      </c>
      <c r="S19" s="15"/>
      <c r="T19" s="15"/>
      <c r="U19" s="15"/>
      <c r="V19" s="15"/>
      <c r="W19" s="15"/>
      <c r="X19" s="15"/>
      <c r="Y19" s="15"/>
      <c r="Z19" s="78"/>
    </row>
    <row r="20" spans="1:26" ht="18" customHeight="1" x14ac:dyDescent="0.25">
      <c r="A20" s="11">
        <v>16</v>
      </c>
      <c r="B20" s="11">
        <v>38095</v>
      </c>
      <c r="C20" s="12" t="s">
        <v>41</v>
      </c>
      <c r="D20" s="11" t="s">
        <v>20</v>
      </c>
      <c r="E20" s="45" t="s">
        <v>39</v>
      </c>
      <c r="F20" s="11" t="s">
        <v>40</v>
      </c>
      <c r="G20" s="11">
        <f t="shared" si="0"/>
        <v>187</v>
      </c>
      <c r="H20" s="14"/>
      <c r="I20" s="15">
        <v>7</v>
      </c>
      <c r="J20" s="15"/>
      <c r="K20" s="15"/>
      <c r="L20" s="15"/>
      <c r="M20" s="11"/>
      <c r="N20" s="15"/>
      <c r="O20" s="15"/>
      <c r="P20" s="15"/>
      <c r="Q20" s="15"/>
      <c r="R20" s="15">
        <v>95</v>
      </c>
      <c r="S20" s="15"/>
      <c r="T20" s="15">
        <v>5</v>
      </c>
      <c r="U20" s="15"/>
      <c r="V20" s="15">
        <v>30</v>
      </c>
      <c r="W20" s="15"/>
      <c r="X20" s="15">
        <v>30</v>
      </c>
      <c r="Y20" s="15">
        <v>20</v>
      </c>
      <c r="Z20" s="78"/>
    </row>
    <row r="21" spans="1:26" ht="18" customHeight="1" x14ac:dyDescent="0.25">
      <c r="A21" s="11">
        <v>17</v>
      </c>
      <c r="B21" s="11">
        <v>16545</v>
      </c>
      <c r="C21" s="12" t="s">
        <v>42</v>
      </c>
      <c r="D21" s="11" t="s">
        <v>20</v>
      </c>
      <c r="E21" s="45" t="s">
        <v>43</v>
      </c>
      <c r="F21" s="11" t="s">
        <v>37</v>
      </c>
      <c r="G21" s="11">
        <f t="shared" si="0"/>
        <v>180</v>
      </c>
      <c r="H21" s="14"/>
      <c r="I21" s="15"/>
      <c r="J21" s="15"/>
      <c r="K21" s="15"/>
      <c r="L21" s="15"/>
      <c r="M21" s="11"/>
      <c r="N21" s="15"/>
      <c r="O21" s="15"/>
      <c r="P21" s="15"/>
      <c r="Q21" s="15"/>
      <c r="R21" s="15">
        <v>180</v>
      </c>
      <c r="S21" s="15"/>
      <c r="T21" s="15"/>
      <c r="U21" s="15"/>
      <c r="V21" s="15"/>
      <c r="W21" s="15"/>
      <c r="X21" s="15"/>
      <c r="Y21" s="15"/>
      <c r="Z21" s="78"/>
    </row>
    <row r="22" spans="1:26" ht="18" customHeight="1" x14ac:dyDescent="0.25">
      <c r="A22" s="11">
        <v>17</v>
      </c>
      <c r="B22" s="11">
        <v>28792</v>
      </c>
      <c r="C22" s="12" t="s">
        <v>54</v>
      </c>
      <c r="D22" s="11" t="s">
        <v>20</v>
      </c>
      <c r="E22" s="45" t="s">
        <v>24</v>
      </c>
      <c r="F22" s="11" t="s">
        <v>46</v>
      </c>
      <c r="G22" s="11">
        <f t="shared" si="0"/>
        <v>180</v>
      </c>
      <c r="H22" s="14"/>
      <c r="I22" s="15"/>
      <c r="J22" s="15"/>
      <c r="K22" s="15"/>
      <c r="L22" s="15"/>
      <c r="M22" s="11"/>
      <c r="N22" s="15"/>
      <c r="O22" s="15"/>
      <c r="P22" s="15"/>
      <c r="Q22" s="15">
        <v>95</v>
      </c>
      <c r="R22" s="15">
        <v>30</v>
      </c>
      <c r="S22" s="15">
        <v>35</v>
      </c>
      <c r="T22" s="15"/>
      <c r="U22" s="15">
        <v>20</v>
      </c>
      <c r="V22" s="15"/>
      <c r="W22" s="15"/>
      <c r="X22" s="15"/>
      <c r="Y22" s="15"/>
      <c r="Z22" s="78"/>
    </row>
    <row r="23" spans="1:26" ht="18" customHeight="1" x14ac:dyDescent="0.25">
      <c r="A23" s="11">
        <v>19</v>
      </c>
      <c r="B23" s="11">
        <v>18484</v>
      </c>
      <c r="C23" s="28" t="s">
        <v>388</v>
      </c>
      <c r="D23" s="11" t="s">
        <v>20</v>
      </c>
      <c r="E23" s="13" t="s">
        <v>24</v>
      </c>
      <c r="F23" s="11" t="s">
        <v>32</v>
      </c>
      <c r="G23" s="11">
        <f t="shared" si="0"/>
        <v>170</v>
      </c>
      <c r="H23" s="14"/>
      <c r="I23" s="15">
        <v>5</v>
      </c>
      <c r="J23" s="15"/>
      <c r="K23" s="15">
        <v>80</v>
      </c>
      <c r="L23" s="15"/>
      <c r="M23" s="11">
        <v>15</v>
      </c>
      <c r="N23" s="15"/>
      <c r="O23" s="15">
        <v>70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78"/>
    </row>
    <row r="24" spans="1:26" ht="18" customHeight="1" x14ac:dyDescent="0.25">
      <c r="A24" s="11">
        <v>20</v>
      </c>
      <c r="B24" s="11">
        <v>28637</v>
      </c>
      <c r="C24" s="12" t="s">
        <v>52</v>
      </c>
      <c r="D24" s="11" t="s">
        <v>20</v>
      </c>
      <c r="E24" s="45" t="s">
        <v>24</v>
      </c>
      <c r="F24" s="11" t="s">
        <v>53</v>
      </c>
      <c r="G24" s="11">
        <f t="shared" si="0"/>
        <v>167</v>
      </c>
      <c r="H24" s="14"/>
      <c r="I24" s="15">
        <v>7</v>
      </c>
      <c r="J24" s="15"/>
      <c r="K24" s="15"/>
      <c r="L24" s="15"/>
      <c r="M24" s="11"/>
      <c r="N24" s="15"/>
      <c r="O24" s="15"/>
      <c r="P24" s="15"/>
      <c r="Q24" s="15">
        <v>70</v>
      </c>
      <c r="R24" s="15">
        <v>90</v>
      </c>
      <c r="S24" s="15"/>
      <c r="T24" s="15"/>
      <c r="U24" s="15"/>
      <c r="V24" s="15"/>
      <c r="W24" s="15"/>
      <c r="X24" s="15"/>
      <c r="Y24" s="15"/>
      <c r="Z24" s="78"/>
    </row>
    <row r="25" spans="1:26" ht="18" customHeight="1" x14ac:dyDescent="0.25">
      <c r="A25" s="11">
        <v>21</v>
      </c>
      <c r="B25" s="11">
        <v>14726</v>
      </c>
      <c r="C25" s="12" t="s">
        <v>385</v>
      </c>
      <c r="D25" s="11" t="s">
        <v>20</v>
      </c>
      <c r="E25" s="13" t="s">
        <v>24</v>
      </c>
      <c r="F25" s="11" t="s">
        <v>32</v>
      </c>
      <c r="G25" s="11">
        <f t="shared" si="0"/>
        <v>145</v>
      </c>
      <c r="H25" s="14"/>
      <c r="I25" s="15">
        <v>10</v>
      </c>
      <c r="J25" s="15"/>
      <c r="K25" s="15"/>
      <c r="L25" s="15"/>
      <c r="M25" s="11">
        <v>45</v>
      </c>
      <c r="N25" s="15"/>
      <c r="O25" s="15">
        <v>90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78"/>
    </row>
    <row r="26" spans="1:26" ht="18" customHeight="1" x14ac:dyDescent="0.25">
      <c r="A26" s="11">
        <v>22</v>
      </c>
      <c r="B26" s="11">
        <v>20345</v>
      </c>
      <c r="C26" s="12" t="s">
        <v>60</v>
      </c>
      <c r="D26" s="11" t="s">
        <v>20</v>
      </c>
      <c r="E26" s="45" t="s">
        <v>24</v>
      </c>
      <c r="F26" s="11" t="s">
        <v>46</v>
      </c>
      <c r="G26" s="11">
        <f t="shared" si="0"/>
        <v>143</v>
      </c>
      <c r="H26" s="14"/>
      <c r="I26" s="15"/>
      <c r="J26" s="15"/>
      <c r="K26" s="15"/>
      <c r="L26" s="15"/>
      <c r="M26" s="11"/>
      <c r="N26" s="15"/>
      <c r="O26" s="15"/>
      <c r="P26" s="15"/>
      <c r="Q26" s="15">
        <v>90</v>
      </c>
      <c r="R26" s="15"/>
      <c r="S26" s="15">
        <v>40</v>
      </c>
      <c r="T26" s="15"/>
      <c r="U26" s="15">
        <v>13</v>
      </c>
      <c r="V26" s="15"/>
      <c r="W26" s="15"/>
      <c r="X26" s="15"/>
      <c r="Y26" s="15"/>
      <c r="Z26" s="78"/>
    </row>
    <row r="27" spans="1:26" ht="18" customHeight="1" x14ac:dyDescent="0.25">
      <c r="A27" s="11">
        <v>23</v>
      </c>
      <c r="B27" s="11">
        <v>50643</v>
      </c>
      <c r="C27" s="28" t="s">
        <v>386</v>
      </c>
      <c r="D27" s="29" t="s">
        <v>20</v>
      </c>
      <c r="E27" s="30" t="s">
        <v>387</v>
      </c>
      <c r="F27" s="29" t="s">
        <v>32</v>
      </c>
      <c r="G27" s="11">
        <f t="shared" si="0"/>
        <v>128</v>
      </c>
      <c r="H27" s="14"/>
      <c r="I27" s="15">
        <v>7</v>
      </c>
      <c r="J27" s="15">
        <v>6</v>
      </c>
      <c r="K27" s="15"/>
      <c r="L27" s="15"/>
      <c r="M27" s="11">
        <v>35</v>
      </c>
      <c r="N27" s="15"/>
      <c r="O27" s="15">
        <v>80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78"/>
    </row>
    <row r="28" spans="1:26" ht="18" customHeight="1" x14ac:dyDescent="0.25">
      <c r="A28" s="11">
        <v>24</v>
      </c>
      <c r="B28" s="11">
        <v>34946</v>
      </c>
      <c r="C28" s="12" t="s">
        <v>65</v>
      </c>
      <c r="D28" s="11" t="s">
        <v>20</v>
      </c>
      <c r="E28" s="45" t="s">
        <v>24</v>
      </c>
      <c r="F28" s="11" t="s">
        <v>22</v>
      </c>
      <c r="G28" s="11">
        <f t="shared" si="0"/>
        <v>121</v>
      </c>
      <c r="H28" s="14"/>
      <c r="I28" s="15"/>
      <c r="J28" s="15">
        <v>8</v>
      </c>
      <c r="K28" s="15"/>
      <c r="L28" s="15"/>
      <c r="M28" s="11"/>
      <c r="N28" s="15"/>
      <c r="O28" s="15"/>
      <c r="P28" s="15">
        <v>80</v>
      </c>
      <c r="Q28" s="15"/>
      <c r="R28" s="15">
        <v>8</v>
      </c>
      <c r="S28" s="15"/>
      <c r="T28" s="15">
        <v>25</v>
      </c>
      <c r="U28" s="15"/>
      <c r="V28" s="15"/>
      <c r="W28" s="15"/>
      <c r="X28" s="15"/>
      <c r="Y28" s="15"/>
      <c r="Z28" s="78"/>
    </row>
    <row r="29" spans="1:26" ht="18" customHeight="1" x14ac:dyDescent="0.25">
      <c r="A29" s="11">
        <v>25</v>
      </c>
      <c r="B29" s="11">
        <v>12885</v>
      </c>
      <c r="C29" s="28" t="s">
        <v>423</v>
      </c>
      <c r="D29" s="29" t="s">
        <v>20</v>
      </c>
      <c r="E29" s="30" t="s">
        <v>24</v>
      </c>
      <c r="F29" s="29" t="s">
        <v>424</v>
      </c>
      <c r="G29" s="11">
        <f t="shared" si="0"/>
        <v>117</v>
      </c>
      <c r="H29" s="14"/>
      <c r="I29" s="15">
        <v>7</v>
      </c>
      <c r="J29" s="15"/>
      <c r="K29" s="15">
        <v>110</v>
      </c>
      <c r="L29" s="15"/>
      <c r="M29" s="11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78"/>
    </row>
    <row r="30" spans="1:26" ht="18" customHeight="1" x14ac:dyDescent="0.25">
      <c r="A30" s="11">
        <v>26</v>
      </c>
      <c r="B30" s="11">
        <v>48955</v>
      </c>
      <c r="C30" s="12" t="s">
        <v>78</v>
      </c>
      <c r="D30" s="11" t="s">
        <v>20</v>
      </c>
      <c r="E30" s="45" t="s">
        <v>24</v>
      </c>
      <c r="F30" s="11" t="s">
        <v>46</v>
      </c>
      <c r="G30" s="11">
        <f t="shared" si="0"/>
        <v>110</v>
      </c>
      <c r="H30" s="14"/>
      <c r="I30" s="15"/>
      <c r="J30" s="15"/>
      <c r="K30" s="15"/>
      <c r="L30" s="15"/>
      <c r="M30" s="11"/>
      <c r="N30" s="15"/>
      <c r="O30" s="15"/>
      <c r="P30" s="15"/>
      <c r="Q30" s="15">
        <v>110</v>
      </c>
      <c r="R30" s="15"/>
      <c r="S30" s="15"/>
      <c r="T30" s="15"/>
      <c r="U30" s="15"/>
      <c r="V30" s="15"/>
      <c r="W30" s="15"/>
      <c r="X30" s="15"/>
      <c r="Y30" s="15"/>
      <c r="Z30" s="78"/>
    </row>
    <row r="31" spans="1:26" ht="18" customHeight="1" x14ac:dyDescent="0.25">
      <c r="A31" s="11">
        <v>27</v>
      </c>
      <c r="B31" s="11">
        <v>54162</v>
      </c>
      <c r="C31" s="12" t="s">
        <v>50</v>
      </c>
      <c r="D31" s="11" t="s">
        <v>20</v>
      </c>
      <c r="E31" s="45" t="s">
        <v>24</v>
      </c>
      <c r="F31" s="11" t="s">
        <v>37</v>
      </c>
      <c r="G31" s="11">
        <f t="shared" si="0"/>
        <v>105</v>
      </c>
      <c r="H31" s="14"/>
      <c r="I31" s="15"/>
      <c r="J31" s="15"/>
      <c r="K31" s="15"/>
      <c r="L31" s="15"/>
      <c r="M31" s="11"/>
      <c r="N31" s="15"/>
      <c r="O31" s="15"/>
      <c r="P31" s="15"/>
      <c r="Q31" s="15"/>
      <c r="R31" s="15">
        <v>50</v>
      </c>
      <c r="S31" s="15"/>
      <c r="T31" s="15"/>
      <c r="U31" s="15"/>
      <c r="V31" s="15"/>
      <c r="W31" s="15">
        <v>55</v>
      </c>
      <c r="X31" s="15"/>
      <c r="Y31" s="15"/>
      <c r="Z31" s="78"/>
    </row>
    <row r="32" spans="1:26" ht="18" customHeight="1" x14ac:dyDescent="0.25">
      <c r="A32" s="11">
        <v>28</v>
      </c>
      <c r="B32" s="11">
        <v>41867</v>
      </c>
      <c r="C32" s="28" t="s">
        <v>425</v>
      </c>
      <c r="D32" s="29" t="s">
        <v>20</v>
      </c>
      <c r="E32" s="30" t="s">
        <v>24</v>
      </c>
      <c r="F32" s="29" t="s">
        <v>424</v>
      </c>
      <c r="G32" s="11">
        <f t="shared" si="0"/>
        <v>105</v>
      </c>
      <c r="H32" s="14"/>
      <c r="I32" s="15">
        <v>10</v>
      </c>
      <c r="J32" s="15"/>
      <c r="K32" s="15">
        <v>95</v>
      </c>
      <c r="L32" s="15"/>
      <c r="M32" s="11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78"/>
    </row>
    <row r="33" spans="1:26" ht="18" customHeight="1" x14ac:dyDescent="0.25">
      <c r="A33" s="11">
        <v>29</v>
      </c>
      <c r="B33" s="11">
        <v>66172</v>
      </c>
      <c r="C33" s="12" t="s">
        <v>70</v>
      </c>
      <c r="D33" s="11" t="s">
        <v>20</v>
      </c>
      <c r="E33" s="45" t="s">
        <v>24</v>
      </c>
      <c r="F33" s="11" t="s">
        <v>46</v>
      </c>
      <c r="G33" s="11">
        <f t="shared" si="0"/>
        <v>95</v>
      </c>
      <c r="H33" s="14"/>
      <c r="I33" s="15"/>
      <c r="J33" s="15"/>
      <c r="K33" s="15"/>
      <c r="L33" s="15"/>
      <c r="M33" s="11"/>
      <c r="N33" s="15"/>
      <c r="O33" s="15"/>
      <c r="P33" s="15"/>
      <c r="Q33" s="15">
        <v>80</v>
      </c>
      <c r="R33" s="15"/>
      <c r="S33" s="15">
        <v>15</v>
      </c>
      <c r="T33" s="15"/>
      <c r="U33" s="15"/>
      <c r="V33" s="15"/>
      <c r="W33" s="15"/>
      <c r="X33" s="15"/>
      <c r="Y33" s="15"/>
      <c r="Z33" s="78"/>
    </row>
    <row r="34" spans="1:26" ht="18" customHeight="1" x14ac:dyDescent="0.25">
      <c r="A34" s="11">
        <v>29</v>
      </c>
      <c r="B34" s="11">
        <v>17460</v>
      </c>
      <c r="C34" s="12" t="s">
        <v>51</v>
      </c>
      <c r="D34" s="11" t="s">
        <v>20</v>
      </c>
      <c r="E34" s="45" t="s">
        <v>39</v>
      </c>
      <c r="F34" s="11" t="s">
        <v>40</v>
      </c>
      <c r="G34" s="11">
        <f t="shared" si="0"/>
        <v>95</v>
      </c>
      <c r="H34" s="14"/>
      <c r="I34" s="15">
        <v>5</v>
      </c>
      <c r="J34" s="15"/>
      <c r="K34" s="15"/>
      <c r="L34" s="15"/>
      <c r="M34" s="11"/>
      <c r="N34" s="15"/>
      <c r="O34" s="15"/>
      <c r="P34" s="15"/>
      <c r="Q34" s="15"/>
      <c r="R34" s="15">
        <v>20</v>
      </c>
      <c r="S34" s="15"/>
      <c r="T34" s="15"/>
      <c r="U34" s="15"/>
      <c r="V34" s="15">
        <v>45</v>
      </c>
      <c r="W34" s="15"/>
      <c r="X34" s="15">
        <v>25</v>
      </c>
      <c r="Y34" s="15"/>
      <c r="Z34" s="78"/>
    </row>
    <row r="35" spans="1:26" ht="18" customHeight="1" x14ac:dyDescent="0.25">
      <c r="A35" s="11">
        <v>29</v>
      </c>
      <c r="B35" s="11">
        <v>61018</v>
      </c>
      <c r="C35" s="28" t="s">
        <v>426</v>
      </c>
      <c r="D35" s="29" t="s">
        <v>20</v>
      </c>
      <c r="E35" s="30" t="s">
        <v>24</v>
      </c>
      <c r="F35" s="29" t="s">
        <v>424</v>
      </c>
      <c r="G35" s="11">
        <f t="shared" si="0"/>
        <v>95</v>
      </c>
      <c r="H35" s="14"/>
      <c r="I35" s="15">
        <v>5</v>
      </c>
      <c r="J35" s="15"/>
      <c r="K35" s="15">
        <v>90</v>
      </c>
      <c r="L35" s="15"/>
      <c r="M35" s="11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78"/>
    </row>
    <row r="36" spans="1:26" ht="18" customHeight="1" x14ac:dyDescent="0.25">
      <c r="A36" s="11">
        <v>32</v>
      </c>
      <c r="B36" s="11">
        <v>23098</v>
      </c>
      <c r="C36" s="12" t="s">
        <v>75</v>
      </c>
      <c r="D36" s="11" t="s">
        <v>20</v>
      </c>
      <c r="E36" s="45" t="s">
        <v>76</v>
      </c>
      <c r="F36" s="11" t="s">
        <v>22</v>
      </c>
      <c r="G36" s="11">
        <f t="shared" si="0"/>
        <v>94</v>
      </c>
      <c r="H36" s="14"/>
      <c r="I36" s="15"/>
      <c r="J36" s="15">
        <v>3</v>
      </c>
      <c r="K36" s="15"/>
      <c r="L36" s="15"/>
      <c r="M36" s="11"/>
      <c r="N36" s="15"/>
      <c r="O36" s="15"/>
      <c r="P36" s="15">
        <v>85</v>
      </c>
      <c r="Q36" s="15"/>
      <c r="R36" s="15"/>
      <c r="S36" s="15"/>
      <c r="T36" s="15">
        <v>6</v>
      </c>
      <c r="U36" s="15"/>
      <c r="V36" s="15"/>
      <c r="W36" s="15"/>
      <c r="X36" s="15"/>
      <c r="Y36" s="15"/>
      <c r="Z36" s="78"/>
    </row>
    <row r="37" spans="1:26" ht="18" customHeight="1" x14ac:dyDescent="0.25">
      <c r="A37" s="11">
        <v>33</v>
      </c>
      <c r="B37" s="11">
        <v>17484</v>
      </c>
      <c r="C37" s="12" t="s">
        <v>71</v>
      </c>
      <c r="D37" s="11" t="s">
        <v>20</v>
      </c>
      <c r="E37" s="13" t="s">
        <v>24</v>
      </c>
      <c r="F37" s="11" t="s">
        <v>40</v>
      </c>
      <c r="G37" s="11">
        <f t="shared" ref="G37:G61" si="1">SUM(I37:Y37)</f>
        <v>88</v>
      </c>
      <c r="H37" s="14"/>
      <c r="I37" s="15">
        <v>3</v>
      </c>
      <c r="J37" s="15"/>
      <c r="K37" s="15"/>
      <c r="L37" s="15">
        <v>15</v>
      </c>
      <c r="M37" s="11"/>
      <c r="N37" s="15">
        <v>60</v>
      </c>
      <c r="O37" s="15"/>
      <c r="P37" s="15"/>
      <c r="Q37" s="15"/>
      <c r="R37" s="15"/>
      <c r="S37" s="15"/>
      <c r="T37" s="15">
        <v>10</v>
      </c>
      <c r="U37" s="15"/>
      <c r="V37" s="15"/>
      <c r="W37" s="15"/>
      <c r="X37" s="15"/>
      <c r="Y37" s="15"/>
      <c r="Z37" s="78"/>
    </row>
    <row r="38" spans="1:26" ht="18" customHeight="1" x14ac:dyDescent="0.25">
      <c r="A38" s="11">
        <v>33</v>
      </c>
      <c r="B38" s="11">
        <v>41324</v>
      </c>
      <c r="C38" s="28" t="s">
        <v>389</v>
      </c>
      <c r="D38" s="11" t="s">
        <v>20</v>
      </c>
      <c r="E38" s="13" t="s">
        <v>24</v>
      </c>
      <c r="F38" s="11" t="s">
        <v>32</v>
      </c>
      <c r="G38" s="11">
        <f t="shared" si="1"/>
        <v>88</v>
      </c>
      <c r="H38" s="14"/>
      <c r="I38" s="15">
        <v>3</v>
      </c>
      <c r="J38" s="15"/>
      <c r="K38" s="15"/>
      <c r="L38" s="15"/>
      <c r="M38" s="11">
        <v>20</v>
      </c>
      <c r="N38" s="15"/>
      <c r="O38" s="15">
        <v>65</v>
      </c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78"/>
    </row>
    <row r="39" spans="1:26" ht="18" customHeight="1" x14ac:dyDescent="0.25">
      <c r="A39" s="11">
        <v>33</v>
      </c>
      <c r="B39" s="11">
        <v>67273</v>
      </c>
      <c r="C39" s="28" t="s">
        <v>427</v>
      </c>
      <c r="D39" s="29" t="s">
        <v>20</v>
      </c>
      <c r="E39" s="30" t="s">
        <v>24</v>
      </c>
      <c r="F39" s="29" t="s">
        <v>424</v>
      </c>
      <c r="G39" s="11">
        <f t="shared" si="1"/>
        <v>88</v>
      </c>
      <c r="H39" s="14"/>
      <c r="I39" s="15">
        <v>3</v>
      </c>
      <c r="J39" s="15"/>
      <c r="K39" s="15">
        <v>85</v>
      </c>
      <c r="L39" s="15"/>
      <c r="M39" s="11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78"/>
    </row>
    <row r="40" spans="1:26" ht="18" customHeight="1" x14ac:dyDescent="0.25">
      <c r="A40" s="11">
        <v>36</v>
      </c>
      <c r="B40" s="11">
        <v>48770</v>
      </c>
      <c r="C40" s="12" t="s">
        <v>79</v>
      </c>
      <c r="D40" s="11" t="s">
        <v>20</v>
      </c>
      <c r="E40" s="13" t="s">
        <v>24</v>
      </c>
      <c r="F40" s="11" t="s">
        <v>46</v>
      </c>
      <c r="G40" s="11">
        <f t="shared" si="1"/>
        <v>85</v>
      </c>
      <c r="H40" s="14"/>
      <c r="I40" s="15"/>
      <c r="J40" s="15"/>
      <c r="K40" s="15"/>
      <c r="L40" s="15"/>
      <c r="M40" s="11"/>
      <c r="N40" s="15"/>
      <c r="O40" s="15"/>
      <c r="P40" s="15"/>
      <c r="Q40" s="15">
        <v>85</v>
      </c>
      <c r="R40" s="15"/>
      <c r="S40" s="15"/>
      <c r="T40" s="15"/>
      <c r="U40" s="15"/>
      <c r="V40" s="15"/>
      <c r="W40" s="15"/>
      <c r="X40" s="15"/>
      <c r="Y40" s="15"/>
      <c r="Z40" s="78"/>
    </row>
    <row r="41" spans="1:26" ht="18" customHeight="1" x14ac:dyDescent="0.25">
      <c r="A41" s="11">
        <v>37</v>
      </c>
      <c r="B41" s="11">
        <v>23896</v>
      </c>
      <c r="C41" s="12" t="s">
        <v>77</v>
      </c>
      <c r="D41" s="11" t="s">
        <v>20</v>
      </c>
      <c r="E41" s="13" t="s">
        <v>24</v>
      </c>
      <c r="F41" s="11" t="s">
        <v>46</v>
      </c>
      <c r="G41" s="11">
        <f t="shared" si="1"/>
        <v>79</v>
      </c>
      <c r="H41" s="14"/>
      <c r="I41" s="15"/>
      <c r="J41" s="15"/>
      <c r="K41" s="15"/>
      <c r="L41" s="15"/>
      <c r="M41" s="11"/>
      <c r="N41" s="15"/>
      <c r="O41" s="15"/>
      <c r="P41" s="15"/>
      <c r="Q41" s="15">
        <v>75</v>
      </c>
      <c r="R41" s="15"/>
      <c r="S41" s="15"/>
      <c r="T41" s="15"/>
      <c r="U41" s="15">
        <v>4</v>
      </c>
      <c r="V41" s="15"/>
      <c r="W41" s="15"/>
      <c r="X41" s="15"/>
      <c r="Y41" s="15"/>
      <c r="Z41" s="78"/>
    </row>
    <row r="42" spans="1:26" ht="18" customHeight="1" x14ac:dyDescent="0.25">
      <c r="A42" s="11">
        <v>38</v>
      </c>
      <c r="B42" s="11">
        <v>29154</v>
      </c>
      <c r="C42" s="12" t="s">
        <v>55</v>
      </c>
      <c r="D42" s="11" t="s">
        <v>20</v>
      </c>
      <c r="E42" s="13" t="s">
        <v>24</v>
      </c>
      <c r="F42" s="11" t="s">
        <v>46</v>
      </c>
      <c r="G42" s="11">
        <f t="shared" si="1"/>
        <v>75</v>
      </c>
      <c r="H42" s="14"/>
      <c r="I42" s="15"/>
      <c r="J42" s="15"/>
      <c r="K42" s="15"/>
      <c r="L42" s="15"/>
      <c r="M42" s="11"/>
      <c r="N42" s="15"/>
      <c r="O42" s="15"/>
      <c r="P42" s="15"/>
      <c r="Q42" s="15"/>
      <c r="R42" s="15"/>
      <c r="S42" s="15">
        <v>50</v>
      </c>
      <c r="T42" s="15"/>
      <c r="U42" s="15">
        <v>25</v>
      </c>
      <c r="V42" s="15"/>
      <c r="W42" s="15"/>
      <c r="X42" s="15"/>
      <c r="Y42" s="15"/>
      <c r="Z42" s="78"/>
    </row>
    <row r="43" spans="1:26" ht="18" customHeight="1" x14ac:dyDescent="0.25">
      <c r="A43" s="11">
        <v>38</v>
      </c>
      <c r="B43" s="11">
        <v>9291</v>
      </c>
      <c r="C43" s="12" t="s">
        <v>56</v>
      </c>
      <c r="D43" s="11" t="s">
        <v>20</v>
      </c>
      <c r="E43" s="13" t="s">
        <v>24</v>
      </c>
      <c r="F43" s="11" t="s">
        <v>57</v>
      </c>
      <c r="G43" s="11">
        <f t="shared" si="1"/>
        <v>75</v>
      </c>
      <c r="H43" s="14"/>
      <c r="I43" s="15"/>
      <c r="J43" s="15"/>
      <c r="K43" s="15"/>
      <c r="L43" s="15"/>
      <c r="M43" s="11"/>
      <c r="N43" s="15"/>
      <c r="O43" s="15"/>
      <c r="P43" s="15"/>
      <c r="Q43" s="15"/>
      <c r="R43" s="15">
        <v>75</v>
      </c>
      <c r="S43" s="15"/>
      <c r="T43" s="15"/>
      <c r="U43" s="15"/>
      <c r="V43" s="15"/>
      <c r="W43" s="15"/>
      <c r="X43" s="15"/>
      <c r="Y43" s="15"/>
      <c r="Z43" s="78"/>
    </row>
    <row r="44" spans="1:26" ht="18" customHeight="1" x14ac:dyDescent="0.25">
      <c r="A44" s="11">
        <v>40</v>
      </c>
      <c r="B44" s="11">
        <v>42217</v>
      </c>
      <c r="C44" s="12" t="s">
        <v>58</v>
      </c>
      <c r="D44" s="11" t="s">
        <v>20</v>
      </c>
      <c r="E44" s="13" t="s">
        <v>24</v>
      </c>
      <c r="F44" s="11" t="s">
        <v>22</v>
      </c>
      <c r="G44" s="11">
        <f t="shared" si="1"/>
        <v>68</v>
      </c>
      <c r="H44" s="14"/>
      <c r="I44" s="15"/>
      <c r="J44" s="15">
        <v>10</v>
      </c>
      <c r="K44" s="15"/>
      <c r="L44" s="15"/>
      <c r="M44" s="11"/>
      <c r="N44" s="15"/>
      <c r="O44" s="15"/>
      <c r="P44" s="15"/>
      <c r="Q44" s="15"/>
      <c r="R44" s="15"/>
      <c r="S44" s="15"/>
      <c r="T44" s="15">
        <v>8</v>
      </c>
      <c r="U44" s="15"/>
      <c r="V44" s="15"/>
      <c r="W44" s="15">
        <v>45</v>
      </c>
      <c r="X44" s="15"/>
      <c r="Y44" s="15">
        <v>5</v>
      </c>
      <c r="Z44" s="78"/>
    </row>
    <row r="45" spans="1:26" ht="18" customHeight="1" x14ac:dyDescent="0.25">
      <c r="A45" s="11">
        <v>41</v>
      </c>
      <c r="B45" s="11">
        <v>28936</v>
      </c>
      <c r="C45" s="12" t="s">
        <v>59</v>
      </c>
      <c r="D45" s="11" t="s">
        <v>20</v>
      </c>
      <c r="E45" s="13" t="s">
        <v>43</v>
      </c>
      <c r="F45" s="11" t="s">
        <v>32</v>
      </c>
      <c r="G45" s="11">
        <f t="shared" si="1"/>
        <v>55</v>
      </c>
      <c r="H45" s="14"/>
      <c r="I45" s="15"/>
      <c r="J45" s="15"/>
      <c r="K45" s="15"/>
      <c r="L45" s="15"/>
      <c r="M45" s="11"/>
      <c r="N45" s="15"/>
      <c r="O45" s="15"/>
      <c r="P45" s="15"/>
      <c r="Q45" s="15"/>
      <c r="R45" s="15">
        <v>55</v>
      </c>
      <c r="S45" s="15"/>
      <c r="T45" s="15"/>
      <c r="U45" s="15"/>
      <c r="V45" s="15"/>
      <c r="W45" s="15"/>
      <c r="X45" s="15"/>
      <c r="Y45" s="15"/>
      <c r="Z45" s="78"/>
    </row>
    <row r="46" spans="1:26" ht="18" customHeight="1" x14ac:dyDescent="0.25">
      <c r="A46" s="11">
        <v>41</v>
      </c>
      <c r="B46" s="11">
        <v>20378</v>
      </c>
      <c r="C46" s="12" t="s">
        <v>80</v>
      </c>
      <c r="D46" s="11" t="s">
        <v>20</v>
      </c>
      <c r="E46" s="13" t="s">
        <v>24</v>
      </c>
      <c r="F46" s="11" t="s">
        <v>46</v>
      </c>
      <c r="G46" s="11">
        <f t="shared" si="1"/>
        <v>55</v>
      </c>
      <c r="H46" s="14"/>
      <c r="I46" s="15"/>
      <c r="J46" s="15"/>
      <c r="K46" s="15"/>
      <c r="L46" s="15"/>
      <c r="M46" s="11"/>
      <c r="N46" s="15"/>
      <c r="O46" s="15"/>
      <c r="P46" s="15"/>
      <c r="Q46" s="15">
        <v>55</v>
      </c>
      <c r="R46" s="15"/>
      <c r="S46" s="15"/>
      <c r="T46" s="15"/>
      <c r="U46" s="15"/>
      <c r="V46" s="15"/>
      <c r="W46" s="15"/>
      <c r="X46" s="15"/>
      <c r="Y46" s="15"/>
      <c r="Z46" s="78"/>
    </row>
    <row r="47" spans="1:26" ht="18" customHeight="1" x14ac:dyDescent="0.25">
      <c r="A47" s="11">
        <v>43</v>
      </c>
      <c r="B47" s="11">
        <v>20648</v>
      </c>
      <c r="C47" s="12" t="s">
        <v>81</v>
      </c>
      <c r="D47" s="11" t="s">
        <v>20</v>
      </c>
      <c r="E47" s="13" t="s">
        <v>24</v>
      </c>
      <c r="F47" s="11" t="s">
        <v>46</v>
      </c>
      <c r="G47" s="11">
        <f t="shared" si="1"/>
        <v>50</v>
      </c>
      <c r="H47" s="14"/>
      <c r="I47" s="15"/>
      <c r="J47" s="15"/>
      <c r="K47" s="15"/>
      <c r="L47" s="15"/>
      <c r="M47" s="11"/>
      <c r="N47" s="15"/>
      <c r="O47" s="15"/>
      <c r="P47" s="15"/>
      <c r="Q47" s="15">
        <v>50</v>
      </c>
      <c r="R47" s="15"/>
      <c r="S47" s="15"/>
      <c r="T47" s="15"/>
      <c r="U47" s="15"/>
      <c r="V47" s="15"/>
      <c r="W47" s="15"/>
      <c r="X47" s="15"/>
      <c r="Y47" s="15"/>
      <c r="Z47" s="78"/>
    </row>
    <row r="48" spans="1:26" ht="18" customHeight="1" x14ac:dyDescent="0.25">
      <c r="A48" s="11">
        <v>44</v>
      </c>
      <c r="B48" s="11">
        <v>41267</v>
      </c>
      <c r="C48" s="12" t="s">
        <v>61</v>
      </c>
      <c r="D48" s="11" t="s">
        <v>20</v>
      </c>
      <c r="E48" s="13" t="s">
        <v>24</v>
      </c>
      <c r="F48" s="11" t="s">
        <v>22</v>
      </c>
      <c r="G48" s="11">
        <f t="shared" si="1"/>
        <v>49</v>
      </c>
      <c r="H48" s="14"/>
      <c r="I48" s="15"/>
      <c r="J48" s="15"/>
      <c r="K48" s="15"/>
      <c r="L48" s="15"/>
      <c r="M48" s="11"/>
      <c r="N48" s="15"/>
      <c r="O48" s="15"/>
      <c r="P48" s="15"/>
      <c r="Q48" s="15"/>
      <c r="R48" s="15"/>
      <c r="S48" s="15"/>
      <c r="T48" s="15">
        <v>20</v>
      </c>
      <c r="U48" s="15"/>
      <c r="V48" s="15"/>
      <c r="W48" s="15">
        <v>25</v>
      </c>
      <c r="X48" s="15">
        <v>4</v>
      </c>
      <c r="Y48" s="15"/>
      <c r="Z48" s="78"/>
    </row>
    <row r="49" spans="1:26" ht="18" customHeight="1" x14ac:dyDescent="0.25">
      <c r="A49" s="11">
        <v>45</v>
      </c>
      <c r="B49" s="11">
        <v>66163</v>
      </c>
      <c r="C49" s="12" t="s">
        <v>62</v>
      </c>
      <c r="D49" s="11" t="s">
        <v>20</v>
      </c>
      <c r="E49" s="13" t="s">
        <v>24</v>
      </c>
      <c r="F49" s="11" t="s">
        <v>46</v>
      </c>
      <c r="G49" s="11">
        <f t="shared" si="1"/>
        <v>45</v>
      </c>
      <c r="H49" s="25"/>
      <c r="I49" s="15"/>
      <c r="J49" s="15"/>
      <c r="K49" s="15"/>
      <c r="L49" s="15"/>
      <c r="M49" s="11"/>
      <c r="N49" s="15"/>
      <c r="O49" s="15"/>
      <c r="P49" s="15"/>
      <c r="Q49" s="15"/>
      <c r="R49" s="15"/>
      <c r="S49" s="15">
        <v>45</v>
      </c>
      <c r="T49" s="15"/>
      <c r="U49" s="15"/>
      <c r="V49" s="15"/>
      <c r="W49" s="15"/>
      <c r="X49" s="15"/>
      <c r="Y49" s="15"/>
      <c r="Z49" s="78"/>
    </row>
    <row r="50" spans="1:26" ht="18" customHeight="1" x14ac:dyDescent="0.25">
      <c r="A50" s="11">
        <v>46</v>
      </c>
      <c r="B50" s="11">
        <v>56942</v>
      </c>
      <c r="C50" s="12" t="s">
        <v>63</v>
      </c>
      <c r="D50" s="11" t="s">
        <v>20</v>
      </c>
      <c r="E50" s="13" t="s">
        <v>64</v>
      </c>
      <c r="F50" s="11" t="s">
        <v>37</v>
      </c>
      <c r="G50" s="11">
        <f t="shared" si="1"/>
        <v>40</v>
      </c>
      <c r="H50" s="25"/>
      <c r="I50" s="15"/>
      <c r="J50" s="15"/>
      <c r="K50" s="15"/>
      <c r="L50" s="15"/>
      <c r="M50" s="11"/>
      <c r="N50" s="15"/>
      <c r="O50" s="15"/>
      <c r="P50" s="15"/>
      <c r="Q50" s="15"/>
      <c r="R50" s="15">
        <v>40</v>
      </c>
      <c r="S50" s="15"/>
      <c r="T50" s="15"/>
      <c r="U50" s="15"/>
      <c r="V50" s="15"/>
      <c r="W50" s="15"/>
      <c r="X50" s="15"/>
      <c r="Y50" s="15"/>
      <c r="Z50" s="78"/>
    </row>
    <row r="51" spans="1:26" ht="18" customHeight="1" x14ac:dyDescent="0.25">
      <c r="A51" s="11">
        <v>47</v>
      </c>
      <c r="B51" s="11">
        <v>7391</v>
      </c>
      <c r="C51" s="12" t="s">
        <v>66</v>
      </c>
      <c r="D51" s="11" t="s">
        <v>20</v>
      </c>
      <c r="E51" s="13" t="s">
        <v>36</v>
      </c>
      <c r="F51" s="11" t="s">
        <v>46</v>
      </c>
      <c r="G51" s="11">
        <f t="shared" si="1"/>
        <v>30</v>
      </c>
      <c r="H51" s="25"/>
      <c r="I51" s="15"/>
      <c r="J51" s="15"/>
      <c r="K51" s="15"/>
      <c r="L51" s="15"/>
      <c r="M51" s="11"/>
      <c r="N51" s="15"/>
      <c r="O51" s="15"/>
      <c r="P51" s="15"/>
      <c r="Q51" s="15"/>
      <c r="R51" s="15"/>
      <c r="S51" s="15">
        <v>30</v>
      </c>
      <c r="T51" s="15"/>
      <c r="U51" s="15"/>
      <c r="V51" s="15"/>
      <c r="W51" s="15"/>
      <c r="X51" s="15"/>
      <c r="Y51" s="15"/>
      <c r="Z51" s="78"/>
    </row>
    <row r="52" spans="1:26" ht="18" customHeight="1" x14ac:dyDescent="0.25">
      <c r="A52" s="11">
        <v>48</v>
      </c>
      <c r="B52" s="11">
        <v>62666</v>
      </c>
      <c r="C52" s="12" t="s">
        <v>67</v>
      </c>
      <c r="D52" s="11" t="s">
        <v>20</v>
      </c>
      <c r="E52" s="13" t="s">
        <v>24</v>
      </c>
      <c r="F52" s="11" t="s">
        <v>53</v>
      </c>
      <c r="G52" s="11">
        <f t="shared" si="1"/>
        <v>26</v>
      </c>
      <c r="H52" s="25"/>
      <c r="I52" s="15">
        <v>1</v>
      </c>
      <c r="J52" s="15"/>
      <c r="K52" s="15"/>
      <c r="L52" s="15"/>
      <c r="M52" s="11"/>
      <c r="N52" s="15"/>
      <c r="O52" s="15"/>
      <c r="P52" s="15"/>
      <c r="Q52" s="15"/>
      <c r="R52" s="15"/>
      <c r="S52" s="15">
        <v>25</v>
      </c>
      <c r="T52" s="15"/>
      <c r="U52" s="15"/>
      <c r="V52" s="15"/>
      <c r="W52" s="15"/>
      <c r="X52" s="15"/>
      <c r="Y52" s="15"/>
      <c r="Z52" s="78"/>
    </row>
    <row r="53" spans="1:26" ht="18" customHeight="1" x14ac:dyDescent="0.25">
      <c r="A53" s="11">
        <v>49</v>
      </c>
      <c r="B53" s="11">
        <v>49542</v>
      </c>
      <c r="C53" s="12" t="s">
        <v>68</v>
      </c>
      <c r="D53" s="11" t="s">
        <v>20</v>
      </c>
      <c r="E53" s="13" t="s">
        <v>24</v>
      </c>
      <c r="F53" s="11" t="s">
        <v>46</v>
      </c>
      <c r="G53" s="11">
        <f t="shared" si="1"/>
        <v>20</v>
      </c>
      <c r="H53" s="25"/>
      <c r="I53" s="15"/>
      <c r="J53" s="15"/>
      <c r="K53" s="15"/>
      <c r="L53" s="15"/>
      <c r="M53" s="11"/>
      <c r="N53" s="15"/>
      <c r="O53" s="15"/>
      <c r="P53" s="15"/>
      <c r="Q53" s="15"/>
      <c r="R53" s="15"/>
      <c r="S53" s="15">
        <v>20</v>
      </c>
      <c r="T53" s="15"/>
      <c r="U53" s="15"/>
      <c r="V53" s="15"/>
      <c r="W53" s="15"/>
      <c r="X53" s="15"/>
      <c r="Y53" s="15"/>
      <c r="Z53" s="78"/>
    </row>
    <row r="54" spans="1:26" ht="18" customHeight="1" x14ac:dyDescent="0.25">
      <c r="A54" s="11">
        <v>50</v>
      </c>
      <c r="B54" s="11">
        <v>28825</v>
      </c>
      <c r="C54" s="12" t="s">
        <v>69</v>
      </c>
      <c r="D54" s="11" t="s">
        <v>20</v>
      </c>
      <c r="E54" s="13" t="s">
        <v>24</v>
      </c>
      <c r="F54" s="11" t="s">
        <v>22</v>
      </c>
      <c r="G54" s="11">
        <f t="shared" si="1"/>
        <v>16</v>
      </c>
      <c r="H54" s="25"/>
      <c r="I54" s="15">
        <v>1</v>
      </c>
      <c r="J54" s="15"/>
      <c r="K54" s="15"/>
      <c r="L54" s="15"/>
      <c r="M54" s="11"/>
      <c r="N54" s="15"/>
      <c r="O54" s="15"/>
      <c r="P54" s="15"/>
      <c r="Q54" s="15"/>
      <c r="R54" s="15"/>
      <c r="S54" s="15"/>
      <c r="T54" s="15"/>
      <c r="U54" s="15">
        <v>15</v>
      </c>
      <c r="V54" s="15"/>
      <c r="W54" s="15"/>
      <c r="X54" s="15"/>
      <c r="Y54" s="15"/>
      <c r="Z54" s="78"/>
    </row>
    <row r="55" spans="1:26" ht="18" customHeight="1" x14ac:dyDescent="0.25">
      <c r="A55" s="11">
        <v>51</v>
      </c>
      <c r="B55" s="11">
        <v>51253</v>
      </c>
      <c r="C55" s="12" t="s">
        <v>72</v>
      </c>
      <c r="D55" s="11" t="s">
        <v>20</v>
      </c>
      <c r="E55" s="13" t="s">
        <v>24</v>
      </c>
      <c r="F55" s="11" t="s">
        <v>73</v>
      </c>
      <c r="G55" s="11">
        <f t="shared" si="1"/>
        <v>10</v>
      </c>
      <c r="H55" s="25"/>
      <c r="I55" s="15"/>
      <c r="J55" s="15"/>
      <c r="K55" s="15"/>
      <c r="L55" s="15"/>
      <c r="M55" s="11"/>
      <c r="N55" s="15"/>
      <c r="O55" s="15"/>
      <c r="P55" s="15"/>
      <c r="Q55" s="15"/>
      <c r="R55" s="15">
        <v>10</v>
      </c>
      <c r="S55" s="15"/>
      <c r="T55" s="15"/>
      <c r="U55" s="15"/>
      <c r="V55" s="15"/>
      <c r="W55" s="15"/>
      <c r="X55" s="15"/>
      <c r="Y55" s="15"/>
      <c r="Z55" s="78"/>
    </row>
    <row r="56" spans="1:26" ht="18" customHeight="1" x14ac:dyDescent="0.25">
      <c r="A56" s="11">
        <v>51</v>
      </c>
      <c r="B56" s="11">
        <v>41125</v>
      </c>
      <c r="C56" s="28" t="s">
        <v>471</v>
      </c>
      <c r="D56" s="29" t="s">
        <v>20</v>
      </c>
      <c r="E56" s="30" t="s">
        <v>24</v>
      </c>
      <c r="F56" s="29" t="s">
        <v>53</v>
      </c>
      <c r="G56" s="11">
        <f t="shared" si="1"/>
        <v>10</v>
      </c>
      <c r="H56" s="25"/>
      <c r="I56" s="15">
        <v>10</v>
      </c>
      <c r="J56" s="15"/>
      <c r="K56" s="15"/>
      <c r="L56" s="15"/>
      <c r="M56" s="11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78"/>
    </row>
    <row r="57" spans="1:26" ht="18" customHeight="1" x14ac:dyDescent="0.25">
      <c r="A57" s="11">
        <v>53</v>
      </c>
      <c r="B57" s="11">
        <v>7329</v>
      </c>
      <c r="C57" s="12" t="s">
        <v>74</v>
      </c>
      <c r="D57" s="11" t="s">
        <v>20</v>
      </c>
      <c r="E57" s="13" t="s">
        <v>24</v>
      </c>
      <c r="F57" s="11" t="s">
        <v>22</v>
      </c>
      <c r="G57" s="11">
        <f t="shared" si="1"/>
        <v>8</v>
      </c>
      <c r="H57" s="2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>
        <v>8</v>
      </c>
      <c r="Z57" s="78"/>
    </row>
    <row r="58" spans="1:26" ht="18" customHeight="1" x14ac:dyDescent="0.25">
      <c r="A58" s="11">
        <v>54</v>
      </c>
      <c r="B58" s="11">
        <v>31927</v>
      </c>
      <c r="C58" s="28" t="s">
        <v>472</v>
      </c>
      <c r="D58" s="29" t="s">
        <v>20</v>
      </c>
      <c r="E58" s="30" t="s">
        <v>24</v>
      </c>
      <c r="F58" s="29" t="s">
        <v>53</v>
      </c>
      <c r="G58" s="11">
        <f t="shared" si="1"/>
        <v>5</v>
      </c>
      <c r="H58" s="25"/>
      <c r="I58" s="15">
        <v>5</v>
      </c>
      <c r="J58" s="15"/>
      <c r="K58" s="15"/>
      <c r="L58" s="15"/>
      <c r="M58" s="11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78"/>
    </row>
    <row r="59" spans="1:26" ht="18" customHeight="1" x14ac:dyDescent="0.25">
      <c r="A59" s="11">
        <v>55</v>
      </c>
      <c r="B59" s="11">
        <v>26709</v>
      </c>
      <c r="C59" s="28" t="s">
        <v>473</v>
      </c>
      <c r="D59" s="29" t="s">
        <v>20</v>
      </c>
      <c r="E59" s="30" t="s">
        <v>24</v>
      </c>
      <c r="F59" s="29" t="s">
        <v>53</v>
      </c>
      <c r="G59" s="11">
        <f t="shared" si="1"/>
        <v>3</v>
      </c>
      <c r="H59" s="25"/>
      <c r="I59" s="15">
        <v>3</v>
      </c>
      <c r="J59" s="15"/>
      <c r="K59" s="15"/>
      <c r="L59" s="15"/>
      <c r="M59" s="11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78"/>
    </row>
    <row r="60" spans="1:26" ht="18" customHeight="1" x14ac:dyDescent="0.25">
      <c r="A60" s="11">
        <v>56</v>
      </c>
      <c r="B60" s="11">
        <v>33260</v>
      </c>
      <c r="C60" s="28" t="s">
        <v>474</v>
      </c>
      <c r="D60" s="29" t="s">
        <v>20</v>
      </c>
      <c r="E60" s="30" t="s">
        <v>24</v>
      </c>
      <c r="F60" s="29" t="s">
        <v>53</v>
      </c>
      <c r="G60" s="11">
        <f t="shared" si="1"/>
        <v>2</v>
      </c>
      <c r="H60" s="25"/>
      <c r="I60" s="15">
        <v>2</v>
      </c>
      <c r="J60" s="15"/>
      <c r="K60" s="15"/>
      <c r="L60" s="15"/>
      <c r="M60" s="11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78"/>
    </row>
    <row r="61" spans="1:26" ht="18" customHeight="1" x14ac:dyDescent="0.25">
      <c r="A61" s="11">
        <v>56</v>
      </c>
      <c r="B61" s="11">
        <v>49069</v>
      </c>
      <c r="C61" s="28" t="s">
        <v>175</v>
      </c>
      <c r="D61" s="29" t="s">
        <v>20</v>
      </c>
      <c r="E61" s="30" t="s">
        <v>110</v>
      </c>
      <c r="F61" s="29" t="s">
        <v>40</v>
      </c>
      <c r="G61" s="11">
        <f t="shared" si="1"/>
        <v>2</v>
      </c>
      <c r="H61" s="25"/>
      <c r="I61" s="15">
        <v>2</v>
      </c>
      <c r="J61" s="15"/>
      <c r="K61" s="15"/>
      <c r="L61" s="15"/>
      <c r="M61" s="11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78"/>
    </row>
    <row r="62" spans="1:26" ht="7.25" customHeight="1" x14ac:dyDescent="0.25">
      <c r="A62" s="75"/>
      <c r="B62" s="75"/>
      <c r="C62" s="75"/>
      <c r="D62" s="75"/>
      <c r="E62" s="75"/>
      <c r="F62" s="75"/>
      <c r="G62" s="75"/>
      <c r="H62" s="76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7"/>
    </row>
  </sheetData>
  <sheetProtection algorithmName="SHA-512" hashValue="YkqBc6ENSS6gASCPY3S6MqWliyM9FixKBsh8tV9gccVcvoNHsfxaUmGVKPb17R2e/nXnNgu5t1nzYK0wOX4UNw==" saltValue="ys6cHQWzXzwOMbnOXtnL2Q==" spinCount="100000" sheet="1" objects="1" scenarios="1"/>
  <mergeCells count="21">
    <mergeCell ref="A62:Z62"/>
    <mergeCell ref="Z1:Z61"/>
    <mergeCell ref="K1:K2"/>
    <mergeCell ref="J1:J2"/>
    <mergeCell ref="V1:V2"/>
    <mergeCell ref="W1:W2"/>
    <mergeCell ref="X1:X2"/>
    <mergeCell ref="Y1:Y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conditionalFormatting sqref="B1:C52">
    <cfRule type="expression" dxfId="135" priority="412">
      <formula>AND(COUNTIF(#REF!,B86)+COUNTIF($B$1:$C$67,B86)&gt;1,NOT(ISBLANK(B86)))</formula>
    </cfRule>
  </conditionalFormatting>
  <conditionalFormatting sqref="B5:C61">
    <cfRule type="duplicateValues" dxfId="134" priority="1"/>
    <cfRule type="duplicateValues" dxfId="133" priority="2"/>
  </conditionalFormatting>
  <conditionalFormatting sqref="B9:C61 B1:C2 B4:C4 B63:C67 B86:C1016">
    <cfRule type="expression" dxfId="132" priority="3">
      <formula>AND(COUNTIF($B$1:$C$2,B1)+COUNTIF($B$4:$C$4,B1)+COUNTIF($B$9:$C$65547,B1)&gt;1,NOT(ISBLANK(B1)))</formula>
    </cfRule>
  </conditionalFormatting>
  <conditionalFormatting sqref="B53:C56">
    <cfRule type="expression" dxfId="131" priority="410">
      <formula>AND(COUNTIF(#REF!,B137)+COUNTIF($B$1:$C$67,B137)&gt;1,NOT(ISBLANK(B137)))</formula>
    </cfRule>
  </conditionalFormatting>
  <conditionalFormatting sqref="B57:C57">
    <cfRule type="expression" dxfId="130" priority="411">
      <formula>AND(COUNTIF(#REF!,B140)+COUNTIF($B$1:$C$67,B140)&gt;1,NOT(ISBLANK(B140)))</formula>
    </cfRule>
  </conditionalFormatting>
  <conditionalFormatting sqref="B58:C58">
    <cfRule type="expression" dxfId="129" priority="402">
      <formula>AND(COUNTIF(#REF!,B139)+COUNTIF($B$1:$C$67,B139)&gt;1,NOT(ISBLANK(B139)))</formula>
    </cfRule>
  </conditionalFormatting>
  <conditionalFormatting sqref="B59:C59">
    <cfRule type="expression" dxfId="128" priority="393">
      <formula>AND(COUNTIF(#REF!,B139)+COUNTIF($B$1:$C$67,B139)&gt;1,NOT(ISBLANK(B139)))</formula>
    </cfRule>
  </conditionalFormatting>
  <conditionalFormatting sqref="B60:C60">
    <cfRule type="expression" dxfId="127" priority="144">
      <formula>AND(COUNTIF(#REF!,B137)+COUNTIF($B$1:$C$67,B137)&gt;1,NOT(ISBLANK(B137)))</formula>
    </cfRule>
  </conditionalFormatting>
  <conditionalFormatting sqref="B61:C61 B63:C63">
    <cfRule type="expression" dxfId="126" priority="94">
      <formula>AND(COUNTIF(#REF!,B137)+COUNTIF($B$1:$C$67,B137)&gt;1,NOT(ISBLANK(B137)))</formula>
    </cfRule>
  </conditionalFormatting>
  <conditionalFormatting sqref="B64:C64">
    <cfRule type="expression" dxfId="125" priority="42">
      <formula>AND(COUNTIF(#REF!,B135)+COUNTIF($B$1:$C$67,B135)&gt;1,NOT(ISBLANK(B135)))</formula>
    </cfRule>
  </conditionalFormatting>
  <conditionalFormatting sqref="B65:C67 B86:C1016">
    <cfRule type="expression" dxfId="124" priority="413">
      <formula>AND(COUNTIF(#REF!,B134)+COUNTIF($B$1:$C$67,B134)&gt;1,NOT(ISBLANK(B134)))</formula>
    </cfRule>
  </conditionalFormatting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/>
  <dimension ref="A1:V23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" customWidth="1"/>
    <col min="2" max="2" width="9.6328125" customWidth="1"/>
    <col min="3" max="3" width="38.1796875" customWidth="1"/>
    <col min="4" max="4" width="6.36328125" customWidth="1"/>
    <col min="5" max="5" width="44.1796875" customWidth="1"/>
    <col min="6" max="6" width="6.36328125" customWidth="1"/>
    <col min="7" max="7" width="7" customWidth="1"/>
    <col min="8" max="8" width="1" customWidth="1"/>
    <col min="9" max="9" width="5.453125" customWidth="1"/>
    <col min="10" max="10" width="6.81640625" customWidth="1"/>
    <col min="11" max="11" width="6.1796875" customWidth="1"/>
    <col min="12" max="12" width="6.453125" customWidth="1"/>
    <col min="13" max="21" width="6" customWidth="1"/>
    <col min="22" max="22" width="1" customWidth="1"/>
    <col min="23" max="31" width="8" customWidth="1"/>
  </cols>
  <sheetData>
    <row r="1" spans="1:22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2" t="s">
        <v>418</v>
      </c>
      <c r="L1" s="73" t="s">
        <v>417</v>
      </c>
      <c r="M1" s="90" t="s">
        <v>384</v>
      </c>
      <c r="N1" s="70" t="s">
        <v>380</v>
      </c>
      <c r="O1" s="70" t="s">
        <v>0</v>
      </c>
      <c r="P1" s="82" t="s">
        <v>1</v>
      </c>
      <c r="Q1" s="82" t="s">
        <v>2</v>
      </c>
      <c r="R1" s="70" t="s">
        <v>3</v>
      </c>
      <c r="S1" s="82" t="s">
        <v>4</v>
      </c>
      <c r="T1" s="70" t="s">
        <v>6</v>
      </c>
      <c r="U1" s="82" t="s">
        <v>8</v>
      </c>
      <c r="V1" s="78"/>
    </row>
    <row r="2" spans="1:22" ht="57.65" customHeight="1" x14ac:dyDescent="0.25">
      <c r="A2" s="87" t="s">
        <v>524</v>
      </c>
      <c r="B2" s="88"/>
      <c r="C2" s="88"/>
      <c r="D2" s="88"/>
      <c r="E2" s="88"/>
      <c r="F2" s="88"/>
      <c r="G2" s="89"/>
      <c r="H2" s="2"/>
      <c r="I2" s="81"/>
      <c r="J2" s="71"/>
      <c r="K2" s="71"/>
      <c r="L2" s="74"/>
      <c r="M2" s="91"/>
      <c r="N2" s="71"/>
      <c r="O2" s="81"/>
      <c r="P2" s="83"/>
      <c r="Q2" s="83"/>
      <c r="R2" s="81"/>
      <c r="S2" s="83"/>
      <c r="T2" s="81"/>
      <c r="U2" s="83"/>
      <c r="V2" s="78"/>
    </row>
    <row r="3" spans="1:22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45977</v>
      </c>
      <c r="L3" s="7">
        <v>45970</v>
      </c>
      <c r="M3" s="40">
        <v>45935</v>
      </c>
      <c r="N3" s="7">
        <v>45928</v>
      </c>
      <c r="O3" s="7">
        <v>45914</v>
      </c>
      <c r="P3" s="7">
        <v>45865</v>
      </c>
      <c r="Q3" s="7">
        <v>45844</v>
      </c>
      <c r="R3" s="7">
        <v>45823</v>
      </c>
      <c r="S3" s="7">
        <v>45809</v>
      </c>
      <c r="T3" s="7">
        <v>45753</v>
      </c>
      <c r="U3" s="7">
        <v>45697</v>
      </c>
      <c r="V3" s="78"/>
    </row>
    <row r="4" spans="1:22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17</v>
      </c>
      <c r="L4" s="44" t="s">
        <v>16</v>
      </c>
      <c r="M4" s="42" t="s">
        <v>18</v>
      </c>
      <c r="N4" s="26" t="s">
        <v>18</v>
      </c>
      <c r="O4" s="10" t="s">
        <v>14</v>
      </c>
      <c r="P4" s="10"/>
      <c r="Q4" s="10" t="s">
        <v>16</v>
      </c>
      <c r="R4" s="10" t="s">
        <v>16</v>
      </c>
      <c r="S4" s="10" t="s">
        <v>17</v>
      </c>
      <c r="T4" s="10" t="s">
        <v>18</v>
      </c>
      <c r="U4" s="10" t="s">
        <v>16</v>
      </c>
      <c r="V4" s="78"/>
    </row>
    <row r="5" spans="1:22" ht="18" customHeight="1" x14ac:dyDescent="0.25">
      <c r="A5" s="11">
        <v>1</v>
      </c>
      <c r="B5" s="11">
        <v>38325</v>
      </c>
      <c r="C5" s="12" t="s">
        <v>84</v>
      </c>
      <c r="D5" s="11" t="s">
        <v>83</v>
      </c>
      <c r="E5" s="45" t="s">
        <v>85</v>
      </c>
      <c r="F5" s="11" t="s">
        <v>22</v>
      </c>
      <c r="G5" s="11">
        <f t="shared" ref="G5:G22" si="0">SUM(I5:U5)</f>
        <v>592.5</v>
      </c>
      <c r="H5" s="14"/>
      <c r="I5" s="15">
        <v>10</v>
      </c>
      <c r="J5" s="15"/>
      <c r="K5" s="15"/>
      <c r="L5" s="11">
        <v>55</v>
      </c>
      <c r="M5" s="11">
        <v>110</v>
      </c>
      <c r="N5" s="15">
        <v>55</v>
      </c>
      <c r="O5" s="15"/>
      <c r="P5" s="15">
        <v>250</v>
      </c>
      <c r="Q5" s="15"/>
      <c r="R5" s="15">
        <f>55/2</f>
        <v>27.5</v>
      </c>
      <c r="S5" s="15"/>
      <c r="T5" s="15">
        <f>110/2</f>
        <v>55</v>
      </c>
      <c r="U5" s="15">
        <v>30</v>
      </c>
      <c r="V5" s="78"/>
    </row>
    <row r="6" spans="1:22" ht="18" customHeight="1" x14ac:dyDescent="0.25">
      <c r="A6" s="11">
        <v>2</v>
      </c>
      <c r="B6" s="11">
        <v>19970</v>
      </c>
      <c r="C6" s="12" t="s">
        <v>82</v>
      </c>
      <c r="D6" s="11" t="s">
        <v>83</v>
      </c>
      <c r="E6" s="13" t="s">
        <v>24</v>
      </c>
      <c r="F6" s="11" t="s">
        <v>73</v>
      </c>
      <c r="G6" s="11">
        <f t="shared" si="0"/>
        <v>545</v>
      </c>
      <c r="H6" s="14"/>
      <c r="I6" s="15"/>
      <c r="J6" s="15"/>
      <c r="K6" s="15"/>
      <c r="L6" s="11"/>
      <c r="M6" s="11"/>
      <c r="N6" s="15"/>
      <c r="O6" s="15">
        <v>150</v>
      </c>
      <c r="P6" s="15">
        <v>300</v>
      </c>
      <c r="Q6" s="15">
        <v>60</v>
      </c>
      <c r="R6" s="15"/>
      <c r="S6" s="15">
        <v>35</v>
      </c>
      <c r="T6" s="15"/>
      <c r="U6" s="15"/>
      <c r="V6" s="78"/>
    </row>
    <row r="7" spans="1:22" ht="18" customHeight="1" x14ac:dyDescent="0.25">
      <c r="A7" s="11">
        <v>3</v>
      </c>
      <c r="B7" s="11">
        <v>61969</v>
      </c>
      <c r="C7" s="12" t="s">
        <v>86</v>
      </c>
      <c r="D7" s="11" t="s">
        <v>83</v>
      </c>
      <c r="E7" s="13" t="s">
        <v>24</v>
      </c>
      <c r="F7" s="11" t="s">
        <v>22</v>
      </c>
      <c r="G7" s="11">
        <f t="shared" si="0"/>
        <v>457</v>
      </c>
      <c r="H7" s="14"/>
      <c r="I7" s="15">
        <v>7</v>
      </c>
      <c r="J7" s="15">
        <v>15</v>
      </c>
      <c r="K7" s="15"/>
      <c r="L7" s="11">
        <v>50</v>
      </c>
      <c r="M7" s="11">
        <v>85</v>
      </c>
      <c r="N7" s="15">
        <v>47.5</v>
      </c>
      <c r="O7" s="15"/>
      <c r="P7" s="15">
        <v>180</v>
      </c>
      <c r="Q7" s="15"/>
      <c r="R7" s="15">
        <f>50/2</f>
        <v>25</v>
      </c>
      <c r="S7" s="15"/>
      <c r="T7" s="15">
        <f>95/2</f>
        <v>47.5</v>
      </c>
      <c r="U7" s="15"/>
      <c r="V7" s="78"/>
    </row>
    <row r="8" spans="1:22" ht="18" customHeight="1" x14ac:dyDescent="0.25">
      <c r="A8" s="11">
        <v>4</v>
      </c>
      <c r="B8" s="11">
        <v>19695</v>
      </c>
      <c r="C8" s="12" t="s">
        <v>87</v>
      </c>
      <c r="D8" s="11" t="s">
        <v>83</v>
      </c>
      <c r="E8" s="13" t="s">
        <v>88</v>
      </c>
      <c r="F8" s="11" t="s">
        <v>40</v>
      </c>
      <c r="G8" s="11">
        <f t="shared" si="0"/>
        <v>224.5</v>
      </c>
      <c r="H8" s="14"/>
      <c r="I8" s="15">
        <v>7</v>
      </c>
      <c r="J8" s="15"/>
      <c r="K8" s="15">
        <v>17.5</v>
      </c>
      <c r="L8" s="11"/>
      <c r="M8" s="15"/>
      <c r="N8" s="15"/>
      <c r="O8" s="15"/>
      <c r="P8" s="15">
        <v>200</v>
      </c>
      <c r="Q8" s="15"/>
      <c r="R8" s="15"/>
      <c r="S8" s="15"/>
      <c r="T8" s="15"/>
      <c r="U8" s="15"/>
      <c r="V8" s="78"/>
    </row>
    <row r="9" spans="1:22" ht="18" customHeight="1" x14ac:dyDescent="0.25">
      <c r="A9" s="11">
        <v>5</v>
      </c>
      <c r="B9" s="11">
        <v>31798</v>
      </c>
      <c r="C9" s="12" t="s">
        <v>89</v>
      </c>
      <c r="D9" s="11" t="s">
        <v>83</v>
      </c>
      <c r="E9" s="13" t="s">
        <v>24</v>
      </c>
      <c r="F9" s="11" t="s">
        <v>22</v>
      </c>
      <c r="G9" s="11">
        <f t="shared" si="0"/>
        <v>165</v>
      </c>
      <c r="H9" s="14"/>
      <c r="I9" s="15">
        <v>5</v>
      </c>
      <c r="J9" s="15"/>
      <c r="K9" s="15"/>
      <c r="L9" s="11"/>
      <c r="M9" s="15"/>
      <c r="N9" s="15"/>
      <c r="O9" s="15"/>
      <c r="P9" s="15">
        <v>130</v>
      </c>
      <c r="Q9" s="15"/>
      <c r="R9" s="15">
        <f>60/2</f>
        <v>30</v>
      </c>
      <c r="S9" s="15"/>
      <c r="T9" s="15"/>
      <c r="U9" s="15"/>
      <c r="V9" s="78"/>
    </row>
    <row r="10" spans="1:22" ht="18" customHeight="1" x14ac:dyDescent="0.25">
      <c r="A10" s="11">
        <v>6</v>
      </c>
      <c r="B10" s="11">
        <v>45067</v>
      </c>
      <c r="C10" s="12" t="s">
        <v>90</v>
      </c>
      <c r="D10" s="11" t="s">
        <v>83</v>
      </c>
      <c r="E10" s="13" t="s">
        <v>24</v>
      </c>
      <c r="F10" s="11" t="s">
        <v>91</v>
      </c>
      <c r="G10" s="11">
        <f t="shared" si="0"/>
        <v>160</v>
      </c>
      <c r="H10" s="14"/>
      <c r="I10" s="15"/>
      <c r="J10" s="15"/>
      <c r="K10" s="15"/>
      <c r="L10" s="11"/>
      <c r="M10" s="15"/>
      <c r="N10" s="15"/>
      <c r="O10" s="15"/>
      <c r="P10" s="15">
        <v>160</v>
      </c>
      <c r="Q10" s="15"/>
      <c r="R10" s="15"/>
      <c r="S10" s="15"/>
      <c r="T10" s="15"/>
      <c r="U10" s="15"/>
      <c r="V10" s="78"/>
    </row>
    <row r="11" spans="1:22" ht="18" customHeight="1" x14ac:dyDescent="0.25">
      <c r="A11" s="11">
        <v>7</v>
      </c>
      <c r="B11" s="11">
        <v>44652</v>
      </c>
      <c r="C11" s="12" t="s">
        <v>92</v>
      </c>
      <c r="D11" s="11" t="s">
        <v>83</v>
      </c>
      <c r="E11" s="13" t="s">
        <v>24</v>
      </c>
      <c r="F11" s="11" t="s">
        <v>91</v>
      </c>
      <c r="G11" s="11">
        <f t="shared" si="0"/>
        <v>140</v>
      </c>
      <c r="H11" s="14"/>
      <c r="I11" s="15"/>
      <c r="J11" s="15"/>
      <c r="K11" s="15"/>
      <c r="L11" s="11"/>
      <c r="M11" s="15"/>
      <c r="N11" s="15"/>
      <c r="O11" s="15"/>
      <c r="P11" s="15">
        <v>140</v>
      </c>
      <c r="Q11" s="15"/>
      <c r="R11" s="15"/>
      <c r="S11" s="15"/>
      <c r="T11" s="15"/>
      <c r="U11" s="15"/>
      <c r="V11" s="78"/>
    </row>
    <row r="12" spans="1:22" ht="18" customHeight="1" x14ac:dyDescent="0.25">
      <c r="A12" s="11">
        <v>7</v>
      </c>
      <c r="B12" s="11">
        <v>61226</v>
      </c>
      <c r="C12" s="12" t="s">
        <v>94</v>
      </c>
      <c r="D12" s="11" t="s">
        <v>83</v>
      </c>
      <c r="E12" s="13" t="s">
        <v>24</v>
      </c>
      <c r="F12" s="11" t="s">
        <v>73</v>
      </c>
      <c r="G12" s="11">
        <f t="shared" si="0"/>
        <v>140</v>
      </c>
      <c r="H12" s="14"/>
      <c r="I12" s="15"/>
      <c r="J12" s="15"/>
      <c r="K12" s="15"/>
      <c r="L12" s="11"/>
      <c r="M12" s="15"/>
      <c r="N12" s="15"/>
      <c r="O12" s="15">
        <v>90</v>
      </c>
      <c r="P12" s="15"/>
      <c r="Q12" s="15">
        <v>50</v>
      </c>
      <c r="R12" s="15"/>
      <c r="S12" s="15"/>
      <c r="T12" s="15"/>
      <c r="U12" s="15"/>
      <c r="V12" s="78"/>
    </row>
    <row r="13" spans="1:22" ht="18" customHeight="1" x14ac:dyDescent="0.25">
      <c r="A13" s="11">
        <v>9</v>
      </c>
      <c r="B13" s="11">
        <v>5663</v>
      </c>
      <c r="C13" s="12" t="s">
        <v>98</v>
      </c>
      <c r="D13" s="11" t="s">
        <v>83</v>
      </c>
      <c r="E13" s="13" t="s">
        <v>24</v>
      </c>
      <c r="F13" s="11" t="s">
        <v>46</v>
      </c>
      <c r="G13" s="11">
        <f t="shared" si="0"/>
        <v>130</v>
      </c>
      <c r="H13" s="14"/>
      <c r="I13" s="15"/>
      <c r="J13" s="15"/>
      <c r="K13" s="15"/>
      <c r="L13" s="11"/>
      <c r="M13" s="15"/>
      <c r="N13" s="15"/>
      <c r="O13" s="15">
        <v>130</v>
      </c>
      <c r="P13" s="15"/>
      <c r="Q13" s="15"/>
      <c r="R13" s="15"/>
      <c r="S13" s="15"/>
      <c r="T13" s="15"/>
      <c r="U13" s="15"/>
      <c r="V13" s="78"/>
    </row>
    <row r="14" spans="1:22" ht="18" customHeight="1" x14ac:dyDescent="0.25">
      <c r="A14" s="11">
        <v>10</v>
      </c>
      <c r="B14" s="11">
        <v>66802</v>
      </c>
      <c r="C14" s="12" t="s">
        <v>99</v>
      </c>
      <c r="D14" s="11" t="s">
        <v>83</v>
      </c>
      <c r="E14" s="13" t="s">
        <v>24</v>
      </c>
      <c r="F14" s="11" t="s">
        <v>46</v>
      </c>
      <c r="G14" s="11">
        <f t="shared" si="0"/>
        <v>110</v>
      </c>
      <c r="H14" s="14"/>
      <c r="I14" s="15"/>
      <c r="J14" s="15"/>
      <c r="K14" s="15"/>
      <c r="L14" s="11"/>
      <c r="M14" s="15"/>
      <c r="N14" s="15"/>
      <c r="O14" s="15">
        <v>110</v>
      </c>
      <c r="P14" s="15"/>
      <c r="Q14" s="15"/>
      <c r="R14" s="15"/>
      <c r="S14" s="15"/>
      <c r="T14" s="15"/>
      <c r="U14" s="15"/>
      <c r="V14" s="78"/>
    </row>
    <row r="15" spans="1:22" ht="18" customHeight="1" x14ac:dyDescent="0.25">
      <c r="A15" s="11">
        <v>11</v>
      </c>
      <c r="B15" s="11">
        <v>66457</v>
      </c>
      <c r="C15" s="12" t="s">
        <v>100</v>
      </c>
      <c r="D15" s="11" t="s">
        <v>83</v>
      </c>
      <c r="E15" s="13" t="s">
        <v>24</v>
      </c>
      <c r="F15" s="11" t="s">
        <v>46</v>
      </c>
      <c r="G15" s="11">
        <f t="shared" si="0"/>
        <v>95</v>
      </c>
      <c r="H15" s="14"/>
      <c r="I15" s="15"/>
      <c r="J15" s="15"/>
      <c r="K15" s="15"/>
      <c r="L15" s="11"/>
      <c r="M15" s="15"/>
      <c r="N15" s="15"/>
      <c r="O15" s="15">
        <v>95</v>
      </c>
      <c r="P15" s="15"/>
      <c r="Q15" s="15"/>
      <c r="R15" s="15"/>
      <c r="S15" s="15"/>
      <c r="T15" s="15"/>
      <c r="U15" s="15"/>
      <c r="V15" s="78"/>
    </row>
    <row r="16" spans="1:22" ht="18" customHeight="1" x14ac:dyDescent="0.25">
      <c r="A16" s="11">
        <v>12</v>
      </c>
      <c r="B16" s="11">
        <v>61725</v>
      </c>
      <c r="C16" s="12" t="s">
        <v>93</v>
      </c>
      <c r="D16" s="11" t="s">
        <v>83</v>
      </c>
      <c r="E16" s="13" t="s">
        <v>24</v>
      </c>
      <c r="F16" s="11" t="s">
        <v>46</v>
      </c>
      <c r="G16" s="11">
        <f t="shared" si="0"/>
        <v>55</v>
      </c>
      <c r="H16" s="14"/>
      <c r="I16" s="15"/>
      <c r="J16" s="15"/>
      <c r="K16" s="15"/>
      <c r="L16" s="11"/>
      <c r="M16" s="15"/>
      <c r="N16" s="15"/>
      <c r="O16" s="15"/>
      <c r="P16" s="15"/>
      <c r="Q16" s="15">
        <v>55</v>
      </c>
      <c r="R16" s="15"/>
      <c r="S16" s="15"/>
      <c r="T16" s="15"/>
      <c r="U16" s="15"/>
      <c r="V16" s="78"/>
    </row>
    <row r="17" spans="1:22" ht="18" customHeight="1" x14ac:dyDescent="0.25">
      <c r="A17" s="11">
        <v>13</v>
      </c>
      <c r="B17" s="11">
        <v>64152</v>
      </c>
      <c r="C17" s="12" t="s">
        <v>95</v>
      </c>
      <c r="D17" s="11" t="s">
        <v>83</v>
      </c>
      <c r="E17" s="13" t="s">
        <v>24</v>
      </c>
      <c r="F17" s="11" t="s">
        <v>46</v>
      </c>
      <c r="G17" s="11">
        <f t="shared" si="0"/>
        <v>45</v>
      </c>
      <c r="H17" s="25"/>
      <c r="I17" s="15"/>
      <c r="J17" s="15"/>
      <c r="K17" s="15"/>
      <c r="L17" s="11"/>
      <c r="M17" s="15"/>
      <c r="N17" s="15"/>
      <c r="O17" s="15"/>
      <c r="P17" s="15"/>
      <c r="Q17" s="15">
        <v>45</v>
      </c>
      <c r="R17" s="15"/>
      <c r="S17" s="15"/>
      <c r="T17" s="15"/>
      <c r="U17" s="15"/>
      <c r="V17" s="78"/>
    </row>
    <row r="18" spans="1:22" ht="18" customHeight="1" x14ac:dyDescent="0.25">
      <c r="A18" s="11">
        <v>13</v>
      </c>
      <c r="B18" s="11">
        <v>51720</v>
      </c>
      <c r="C18" s="12" t="s">
        <v>460</v>
      </c>
      <c r="D18" s="11" t="s">
        <v>83</v>
      </c>
      <c r="E18" s="13" t="s">
        <v>24</v>
      </c>
      <c r="F18" s="11" t="s">
        <v>32</v>
      </c>
      <c r="G18" s="11">
        <f t="shared" si="0"/>
        <v>45</v>
      </c>
      <c r="H18" s="14"/>
      <c r="I18" s="15">
        <v>5</v>
      </c>
      <c r="J18" s="15"/>
      <c r="K18" s="15"/>
      <c r="L18" s="11">
        <v>40</v>
      </c>
      <c r="M18" s="15"/>
      <c r="N18" s="15"/>
      <c r="O18" s="15"/>
      <c r="P18" s="15"/>
      <c r="Q18" s="15"/>
      <c r="R18" s="15"/>
      <c r="S18" s="15"/>
      <c r="T18" s="15"/>
      <c r="U18" s="15"/>
      <c r="V18" s="78"/>
    </row>
    <row r="19" spans="1:22" ht="18" customHeight="1" x14ac:dyDescent="0.25">
      <c r="A19" s="11">
        <v>15</v>
      </c>
      <c r="B19" s="11">
        <v>47179</v>
      </c>
      <c r="C19" s="12" t="s">
        <v>96</v>
      </c>
      <c r="D19" s="11" t="s">
        <v>83</v>
      </c>
      <c r="E19" s="13" t="s">
        <v>24</v>
      </c>
      <c r="F19" s="11" t="s">
        <v>46</v>
      </c>
      <c r="G19" s="11">
        <f t="shared" si="0"/>
        <v>40</v>
      </c>
      <c r="H19" s="14"/>
      <c r="I19" s="15"/>
      <c r="J19" s="15"/>
      <c r="K19" s="15"/>
      <c r="L19" s="11"/>
      <c r="M19" s="15"/>
      <c r="N19" s="15"/>
      <c r="O19" s="15"/>
      <c r="P19" s="15"/>
      <c r="Q19" s="15">
        <v>40</v>
      </c>
      <c r="R19" s="15"/>
      <c r="S19" s="15"/>
      <c r="T19" s="15"/>
      <c r="U19" s="15"/>
      <c r="V19" s="78"/>
    </row>
    <row r="20" spans="1:22" ht="18" customHeight="1" x14ac:dyDescent="0.25">
      <c r="A20" s="11">
        <v>16</v>
      </c>
      <c r="B20" s="11">
        <v>65482</v>
      </c>
      <c r="C20" s="12" t="s">
        <v>97</v>
      </c>
      <c r="D20" s="11" t="s">
        <v>83</v>
      </c>
      <c r="E20" s="13" t="s">
        <v>24</v>
      </c>
      <c r="F20" s="11" t="s">
        <v>46</v>
      </c>
      <c r="G20" s="11">
        <f t="shared" si="0"/>
        <v>25</v>
      </c>
      <c r="H20" s="25"/>
      <c r="I20" s="15"/>
      <c r="J20" s="15"/>
      <c r="K20" s="15"/>
      <c r="L20" s="11"/>
      <c r="M20" s="15"/>
      <c r="N20" s="15"/>
      <c r="O20" s="15"/>
      <c r="P20" s="15"/>
      <c r="Q20" s="15"/>
      <c r="R20" s="15"/>
      <c r="S20" s="15">
        <v>25</v>
      </c>
      <c r="T20" s="15"/>
      <c r="U20" s="15"/>
      <c r="V20" s="78"/>
    </row>
    <row r="21" spans="1:22" ht="18" customHeight="1" x14ac:dyDescent="0.25">
      <c r="A21" s="11">
        <v>17</v>
      </c>
      <c r="B21" s="11">
        <v>65814</v>
      </c>
      <c r="C21" s="62" t="s">
        <v>475</v>
      </c>
      <c r="D21" s="29" t="s">
        <v>83</v>
      </c>
      <c r="E21" s="30" t="s">
        <v>24</v>
      </c>
      <c r="F21" s="29" t="s">
        <v>53</v>
      </c>
      <c r="G21" s="11">
        <f t="shared" si="0"/>
        <v>10</v>
      </c>
      <c r="H21" s="25"/>
      <c r="I21" s="15">
        <v>10</v>
      </c>
      <c r="J21" s="15"/>
      <c r="K21" s="15"/>
      <c r="L21" s="11"/>
      <c r="M21" s="15"/>
      <c r="N21" s="15"/>
      <c r="O21" s="15"/>
      <c r="P21" s="15"/>
      <c r="Q21" s="15"/>
      <c r="R21" s="15"/>
      <c r="S21" s="15"/>
      <c r="T21" s="15"/>
      <c r="U21" s="15"/>
      <c r="V21" s="78"/>
    </row>
    <row r="22" spans="1:22" ht="18" customHeight="1" x14ac:dyDescent="0.25">
      <c r="A22" s="11">
        <v>18</v>
      </c>
      <c r="B22" s="11">
        <v>28537</v>
      </c>
      <c r="C22" s="12" t="s">
        <v>507</v>
      </c>
      <c r="D22" s="11" t="s">
        <v>83</v>
      </c>
      <c r="E22" s="45" t="s">
        <v>39</v>
      </c>
      <c r="F22" s="11" t="s">
        <v>40</v>
      </c>
      <c r="G22" s="11">
        <f t="shared" si="0"/>
        <v>3</v>
      </c>
      <c r="H22" s="14"/>
      <c r="I22" s="15">
        <v>3</v>
      </c>
      <c r="J22" s="15"/>
      <c r="K22" s="15"/>
      <c r="L22" s="11"/>
      <c r="M22" s="15"/>
      <c r="N22" s="15"/>
      <c r="O22" s="15"/>
      <c r="P22" s="15"/>
      <c r="Q22" s="15"/>
      <c r="R22" s="15"/>
      <c r="S22" s="15"/>
      <c r="T22" s="15"/>
      <c r="U22" s="15"/>
      <c r="V22" s="78"/>
    </row>
    <row r="23" spans="1:22" ht="6" customHeight="1" x14ac:dyDescent="0.25">
      <c r="A23" s="52"/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7"/>
    </row>
  </sheetData>
  <sheetProtection algorithmName="SHA-512" hashValue="QveIH0a+8y6PmqbdeOfF9why0gkyeRzMSJcCOFmDyca1p449x8FJf079Rxs9rEMdeaMRKH2ZpGIqSbMpuA4BHA==" saltValue="Tt2uLHbOnLljx08WgwgWhw==" spinCount="100000" sheet="1" objects="1" scenarios="1"/>
  <mergeCells count="17">
    <mergeCell ref="B23:V23"/>
    <mergeCell ref="V1:V22"/>
    <mergeCell ref="J1:J2"/>
    <mergeCell ref="M1:M2"/>
    <mergeCell ref="T1:T2"/>
    <mergeCell ref="U1:U2"/>
    <mergeCell ref="A1:G1"/>
    <mergeCell ref="I1:I2"/>
    <mergeCell ref="O1:O2"/>
    <mergeCell ref="P1:P2"/>
    <mergeCell ref="Q1:Q2"/>
    <mergeCell ref="R1:R2"/>
    <mergeCell ref="S1:S2"/>
    <mergeCell ref="A2:G2"/>
    <mergeCell ref="N1:N2"/>
    <mergeCell ref="L1:L2"/>
    <mergeCell ref="K1:K2"/>
  </mergeCells>
  <conditionalFormatting sqref="B1:C2 B4:C4">
    <cfRule type="expression" dxfId="123" priority="3">
      <formula>AND(COUNTIF($B$1:$C$2,B24)+COUNTIF($B$4:$C$4,B24)+COUNTIF($B$24:$C$65526,B24)&gt;1,NOT(ISBLANK(B24)))</formula>
    </cfRule>
  </conditionalFormatting>
  <conditionalFormatting sqref="B5:C22">
    <cfRule type="duplicateValues" dxfId="122" priority="1"/>
    <cfRule type="duplicateValues" dxfId="121" priority="2"/>
  </conditionalFormatting>
  <conditionalFormatting sqref="B24:C28 B29 B30:C1003">
    <cfRule type="expression" dxfId="120" priority="359">
      <formula>AND(COUNTIF($B$1:$C$2,B44)+COUNTIF($B$4:$C$4,B44)+COUNTIF($B$24:$C$65526,B44)&gt;1,NOT(ISBLANK(B44)))</formula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/>
  <dimension ref="A1:Y26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1796875" customWidth="1"/>
    <col min="2" max="2" width="9.81640625" customWidth="1"/>
    <col min="3" max="3" width="45.81640625" customWidth="1"/>
    <col min="4" max="4" width="6.453125" customWidth="1"/>
    <col min="5" max="5" width="55.1796875" customWidth="1"/>
    <col min="6" max="6" width="6.453125" customWidth="1"/>
    <col min="7" max="7" width="6.08984375" customWidth="1"/>
    <col min="8" max="8" width="1" customWidth="1"/>
    <col min="9" max="9" width="6" customWidth="1"/>
    <col min="10" max="10" width="6.36328125" customWidth="1"/>
    <col min="11" max="11" width="6.1796875" customWidth="1"/>
    <col min="12" max="12" width="6.36328125" customWidth="1"/>
    <col min="13" max="13" width="6.453125" customWidth="1"/>
    <col min="14" max="24" width="6" customWidth="1"/>
    <col min="25" max="25" width="1" customWidth="1"/>
    <col min="26" max="33" width="8" customWidth="1"/>
  </cols>
  <sheetData>
    <row r="1" spans="1:25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70" t="s">
        <v>5</v>
      </c>
      <c r="V1" s="70" t="s">
        <v>6</v>
      </c>
      <c r="W1" s="70" t="s">
        <v>7</v>
      </c>
      <c r="X1" s="82" t="s">
        <v>8</v>
      </c>
      <c r="Y1" s="78"/>
    </row>
    <row r="2" spans="1:25" ht="65.400000000000006" customHeight="1" x14ac:dyDescent="0.25">
      <c r="A2" s="87" t="s">
        <v>523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1"/>
      <c r="V2" s="81"/>
      <c r="W2" s="81"/>
      <c r="X2" s="83"/>
      <c r="Y2" s="78"/>
    </row>
    <row r="3" spans="1:25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49">
        <v>45950</v>
      </c>
      <c r="O3" s="35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45760</v>
      </c>
      <c r="V3" s="7">
        <v>45753</v>
      </c>
      <c r="W3" s="7">
        <v>45704</v>
      </c>
      <c r="X3" s="7">
        <v>45697</v>
      </c>
      <c r="Y3" s="78"/>
    </row>
    <row r="4" spans="1:25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50" t="s">
        <v>18</v>
      </c>
      <c r="O4" s="36" t="s">
        <v>18</v>
      </c>
      <c r="P4" s="33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16</v>
      </c>
      <c r="V4" s="10" t="s">
        <v>18</v>
      </c>
      <c r="W4" s="10" t="s">
        <v>16</v>
      </c>
      <c r="X4" s="10" t="s">
        <v>16</v>
      </c>
      <c r="Y4" s="78"/>
    </row>
    <row r="5" spans="1:25" ht="18" customHeight="1" x14ac:dyDescent="0.25">
      <c r="A5" s="11">
        <v>1</v>
      </c>
      <c r="B5" s="11">
        <v>22952</v>
      </c>
      <c r="C5" s="12" t="s">
        <v>104</v>
      </c>
      <c r="D5" s="11" t="s">
        <v>102</v>
      </c>
      <c r="E5" s="13" t="s">
        <v>21</v>
      </c>
      <c r="F5" s="11" t="s">
        <v>22</v>
      </c>
      <c r="G5" s="11">
        <f t="shared" ref="G5:G25" si="0">SUM(I5:X5)</f>
        <v>887</v>
      </c>
      <c r="H5" s="46"/>
      <c r="I5" s="37">
        <v>7</v>
      </c>
      <c r="J5" s="37">
        <v>25</v>
      </c>
      <c r="K5" s="37"/>
      <c r="L5" s="37"/>
      <c r="M5" s="59">
        <v>60</v>
      </c>
      <c r="N5" s="37">
        <v>90</v>
      </c>
      <c r="O5" s="37">
        <v>55</v>
      </c>
      <c r="P5" s="34">
        <v>90</v>
      </c>
      <c r="Q5" s="15">
        <v>130</v>
      </c>
      <c r="R5" s="15">
        <v>160</v>
      </c>
      <c r="S5" s="15"/>
      <c r="T5" s="15">
        <v>55</v>
      </c>
      <c r="U5" s="15">
        <v>45</v>
      </c>
      <c r="V5" s="15">
        <v>80</v>
      </c>
      <c r="W5" s="15">
        <v>40</v>
      </c>
      <c r="X5" s="15">
        <v>50</v>
      </c>
      <c r="Y5" s="78"/>
    </row>
    <row r="6" spans="1:25" ht="18" customHeight="1" x14ac:dyDescent="0.25">
      <c r="A6" s="11">
        <v>2</v>
      </c>
      <c r="B6" s="11">
        <v>46320</v>
      </c>
      <c r="C6" s="12" t="s">
        <v>101</v>
      </c>
      <c r="D6" s="11" t="s">
        <v>102</v>
      </c>
      <c r="E6" s="13" t="s">
        <v>103</v>
      </c>
      <c r="F6" s="11" t="s">
        <v>40</v>
      </c>
      <c r="G6" s="11">
        <f t="shared" si="0"/>
        <v>822.5</v>
      </c>
      <c r="H6" s="14"/>
      <c r="I6" s="22">
        <v>10</v>
      </c>
      <c r="J6" s="22">
        <v>35</v>
      </c>
      <c r="K6" s="22"/>
      <c r="L6" s="22">
        <v>17.5</v>
      </c>
      <c r="M6" s="27"/>
      <c r="N6" s="22">
        <v>110</v>
      </c>
      <c r="O6" s="43"/>
      <c r="P6" s="15"/>
      <c r="Q6" s="15"/>
      <c r="R6" s="15">
        <v>300</v>
      </c>
      <c r="S6" s="15"/>
      <c r="T6" s="15">
        <v>60</v>
      </c>
      <c r="U6" s="15">
        <v>60</v>
      </c>
      <c r="V6" s="15">
        <v>110</v>
      </c>
      <c r="W6" s="15">
        <v>60</v>
      </c>
      <c r="X6" s="15">
        <v>60</v>
      </c>
      <c r="Y6" s="78"/>
    </row>
    <row r="7" spans="1:25" ht="18" customHeight="1" x14ac:dyDescent="0.25">
      <c r="A7" s="11">
        <v>3</v>
      </c>
      <c r="B7" s="11">
        <v>36042</v>
      </c>
      <c r="C7" s="66" t="s">
        <v>105</v>
      </c>
      <c r="D7" s="11" t="s">
        <v>102</v>
      </c>
      <c r="E7" s="13" t="s">
        <v>21</v>
      </c>
      <c r="F7" s="11" t="s">
        <v>22</v>
      </c>
      <c r="G7" s="11">
        <f t="shared" si="0"/>
        <v>655</v>
      </c>
      <c r="H7" s="14"/>
      <c r="I7" s="15">
        <v>10</v>
      </c>
      <c r="J7" s="15">
        <v>30</v>
      </c>
      <c r="K7" s="15"/>
      <c r="L7" s="15"/>
      <c r="M7" s="11"/>
      <c r="N7" s="15">
        <v>85</v>
      </c>
      <c r="O7" s="15"/>
      <c r="P7" s="15">
        <v>110</v>
      </c>
      <c r="Q7" s="15"/>
      <c r="R7" s="15">
        <v>180</v>
      </c>
      <c r="S7" s="15"/>
      <c r="T7" s="15">
        <v>50</v>
      </c>
      <c r="U7" s="15"/>
      <c r="V7" s="15">
        <v>90</v>
      </c>
      <c r="W7" s="15">
        <v>55</v>
      </c>
      <c r="X7" s="15">
        <v>45</v>
      </c>
      <c r="Y7" s="78"/>
    </row>
    <row r="8" spans="1:25" ht="18" customHeight="1" x14ac:dyDescent="0.25">
      <c r="A8" s="11">
        <v>4</v>
      </c>
      <c r="B8" s="16">
        <v>54504</v>
      </c>
      <c r="C8" s="17" t="s">
        <v>108</v>
      </c>
      <c r="D8" s="11" t="s">
        <v>102</v>
      </c>
      <c r="E8" s="21" t="s">
        <v>24</v>
      </c>
      <c r="F8" s="16" t="s">
        <v>22</v>
      </c>
      <c r="G8" s="11">
        <f t="shared" si="0"/>
        <v>515</v>
      </c>
      <c r="H8" s="14"/>
      <c r="I8" s="22">
        <v>5</v>
      </c>
      <c r="J8" s="22">
        <v>20</v>
      </c>
      <c r="K8" s="22"/>
      <c r="L8" s="22"/>
      <c r="M8" s="27"/>
      <c r="N8" s="22">
        <v>75</v>
      </c>
      <c r="O8" s="22"/>
      <c r="P8" s="22">
        <v>85</v>
      </c>
      <c r="Q8" s="22"/>
      <c r="R8" s="22">
        <v>140</v>
      </c>
      <c r="S8" s="22"/>
      <c r="T8" s="22">
        <v>45</v>
      </c>
      <c r="U8" s="22">
        <v>40</v>
      </c>
      <c r="V8" s="22">
        <v>75</v>
      </c>
      <c r="W8" s="22"/>
      <c r="X8" s="22">
        <v>30</v>
      </c>
      <c r="Y8" s="78"/>
    </row>
    <row r="9" spans="1:25" ht="18" customHeight="1" x14ac:dyDescent="0.25">
      <c r="A9" s="11">
        <v>5</v>
      </c>
      <c r="B9" s="16">
        <v>45794</v>
      </c>
      <c r="C9" s="17" t="s">
        <v>109</v>
      </c>
      <c r="D9" s="11" t="s">
        <v>102</v>
      </c>
      <c r="E9" s="21" t="s">
        <v>110</v>
      </c>
      <c r="F9" s="16" t="s">
        <v>73</v>
      </c>
      <c r="G9" s="11">
        <f t="shared" si="0"/>
        <v>427</v>
      </c>
      <c r="H9" s="14"/>
      <c r="I9" s="22">
        <v>7</v>
      </c>
      <c r="J9" s="22"/>
      <c r="K9" s="22"/>
      <c r="L9" s="22">
        <v>15</v>
      </c>
      <c r="M9" s="27"/>
      <c r="N9" s="22">
        <v>95</v>
      </c>
      <c r="O9" s="22"/>
      <c r="P9" s="22">
        <v>95</v>
      </c>
      <c r="Q9" s="22"/>
      <c r="R9" s="22"/>
      <c r="S9" s="22"/>
      <c r="T9" s="22"/>
      <c r="U9" s="22">
        <v>50</v>
      </c>
      <c r="V9" s="22">
        <v>85</v>
      </c>
      <c r="W9" s="22">
        <v>45</v>
      </c>
      <c r="X9" s="22">
        <v>35</v>
      </c>
      <c r="Y9" s="78"/>
    </row>
    <row r="10" spans="1:25" ht="18" customHeight="1" x14ac:dyDescent="0.25">
      <c r="A10" s="11">
        <v>6</v>
      </c>
      <c r="B10" s="16">
        <v>41362</v>
      </c>
      <c r="C10" s="17" t="s">
        <v>106</v>
      </c>
      <c r="D10" s="11" t="s">
        <v>102</v>
      </c>
      <c r="E10" s="68" t="s">
        <v>107</v>
      </c>
      <c r="F10" s="16" t="s">
        <v>40</v>
      </c>
      <c r="G10" s="11">
        <f t="shared" si="0"/>
        <v>401</v>
      </c>
      <c r="H10" s="14"/>
      <c r="I10" s="22">
        <v>1</v>
      </c>
      <c r="J10" s="22"/>
      <c r="K10" s="22"/>
      <c r="L10" s="22"/>
      <c r="M10" s="27"/>
      <c r="N10" s="22"/>
      <c r="O10" s="22"/>
      <c r="P10" s="22"/>
      <c r="Q10" s="22"/>
      <c r="R10" s="22">
        <v>250</v>
      </c>
      <c r="S10" s="22"/>
      <c r="T10" s="22"/>
      <c r="U10" s="22">
        <v>55</v>
      </c>
      <c r="V10" s="22">
        <v>95</v>
      </c>
      <c r="W10" s="22"/>
      <c r="X10" s="22"/>
      <c r="Y10" s="78"/>
    </row>
    <row r="11" spans="1:25" ht="18" customHeight="1" x14ac:dyDescent="0.25">
      <c r="A11" s="11">
        <v>7</v>
      </c>
      <c r="B11" s="16">
        <v>55104</v>
      </c>
      <c r="C11" s="17" t="s">
        <v>111</v>
      </c>
      <c r="D11" s="11" t="s">
        <v>102</v>
      </c>
      <c r="E11" s="68" t="s">
        <v>24</v>
      </c>
      <c r="F11" s="16" t="s">
        <v>53</v>
      </c>
      <c r="G11" s="11">
        <f t="shared" si="0"/>
        <v>357</v>
      </c>
      <c r="H11" s="14"/>
      <c r="I11" s="22">
        <v>7</v>
      </c>
      <c r="J11" s="22"/>
      <c r="K11" s="22"/>
      <c r="L11" s="22"/>
      <c r="M11" s="27"/>
      <c r="N11" s="22"/>
      <c r="O11" s="22"/>
      <c r="P11" s="22"/>
      <c r="Q11" s="22">
        <v>150</v>
      </c>
      <c r="R11" s="22">
        <v>200</v>
      </c>
      <c r="S11" s="22"/>
      <c r="T11" s="22"/>
      <c r="U11" s="22"/>
      <c r="V11" s="22"/>
      <c r="W11" s="22"/>
      <c r="X11" s="22"/>
      <c r="Y11" s="78"/>
    </row>
    <row r="12" spans="1:25" ht="18" customHeight="1" x14ac:dyDescent="0.25">
      <c r="A12" s="11">
        <v>8</v>
      </c>
      <c r="B12" s="11">
        <v>66076</v>
      </c>
      <c r="C12" s="20" t="s">
        <v>112</v>
      </c>
      <c r="D12" s="11" t="s">
        <v>102</v>
      </c>
      <c r="E12" s="45" t="s">
        <v>107</v>
      </c>
      <c r="F12" s="16" t="s">
        <v>40</v>
      </c>
      <c r="G12" s="11">
        <f t="shared" si="0"/>
        <v>213</v>
      </c>
      <c r="H12" s="14"/>
      <c r="I12" s="15">
        <v>3</v>
      </c>
      <c r="J12" s="15"/>
      <c r="K12" s="15"/>
      <c r="L12" s="15"/>
      <c r="M12" s="11"/>
      <c r="N12" s="15">
        <v>80</v>
      </c>
      <c r="O12" s="15"/>
      <c r="P12" s="15"/>
      <c r="Q12" s="15"/>
      <c r="R12" s="15">
        <v>130</v>
      </c>
      <c r="S12" s="15"/>
      <c r="T12" s="15"/>
      <c r="U12" s="15"/>
      <c r="V12" s="15"/>
      <c r="W12" s="15"/>
      <c r="X12" s="15"/>
      <c r="Y12" s="78"/>
    </row>
    <row r="13" spans="1:25" ht="18" customHeight="1" x14ac:dyDescent="0.25">
      <c r="A13" s="11">
        <v>9</v>
      </c>
      <c r="B13" s="11">
        <v>65580</v>
      </c>
      <c r="C13" s="20" t="s">
        <v>114</v>
      </c>
      <c r="D13" s="11" t="s">
        <v>102</v>
      </c>
      <c r="E13" s="45" t="s">
        <v>107</v>
      </c>
      <c r="F13" s="16" t="s">
        <v>40</v>
      </c>
      <c r="G13" s="11">
        <f t="shared" si="0"/>
        <v>197.5</v>
      </c>
      <c r="H13" s="14"/>
      <c r="I13" s="15">
        <v>5</v>
      </c>
      <c r="J13" s="15"/>
      <c r="K13" s="15"/>
      <c r="L13" s="15">
        <v>12.5</v>
      </c>
      <c r="M13" s="11"/>
      <c r="N13" s="15">
        <v>70</v>
      </c>
      <c r="O13" s="15"/>
      <c r="P13" s="15"/>
      <c r="Q13" s="15"/>
      <c r="R13" s="15">
        <v>110</v>
      </c>
      <c r="S13" s="15"/>
      <c r="T13" s="15"/>
      <c r="U13" s="15"/>
      <c r="V13" s="15"/>
      <c r="W13" s="15"/>
      <c r="X13" s="15"/>
      <c r="Y13" s="78"/>
    </row>
    <row r="14" spans="1:25" ht="18" customHeight="1" x14ac:dyDescent="0.25">
      <c r="A14" s="11">
        <v>10</v>
      </c>
      <c r="B14" s="11">
        <v>60072</v>
      </c>
      <c r="C14" s="20" t="s">
        <v>115</v>
      </c>
      <c r="D14" s="11" t="s">
        <v>102</v>
      </c>
      <c r="E14" s="13" t="s">
        <v>24</v>
      </c>
      <c r="F14" s="16" t="s">
        <v>22</v>
      </c>
      <c r="G14" s="11">
        <f t="shared" si="0"/>
        <v>161</v>
      </c>
      <c r="H14" s="14"/>
      <c r="I14" s="15">
        <v>3</v>
      </c>
      <c r="J14" s="15">
        <v>18</v>
      </c>
      <c r="K14" s="15"/>
      <c r="L14" s="15"/>
      <c r="M14" s="11"/>
      <c r="N14" s="15"/>
      <c r="O14" s="15"/>
      <c r="P14" s="15">
        <v>75</v>
      </c>
      <c r="Q14" s="15"/>
      <c r="R14" s="15"/>
      <c r="S14" s="15"/>
      <c r="T14" s="15"/>
      <c r="U14" s="15"/>
      <c r="V14" s="15">
        <v>65</v>
      </c>
      <c r="W14" s="15"/>
      <c r="X14" s="15"/>
      <c r="Y14" s="78"/>
    </row>
    <row r="15" spans="1:25" ht="18" customHeight="1" x14ac:dyDescent="0.25">
      <c r="A15" s="11">
        <v>11</v>
      </c>
      <c r="B15" s="11">
        <v>52649</v>
      </c>
      <c r="C15" s="20" t="s">
        <v>117</v>
      </c>
      <c r="D15" s="11" t="s">
        <v>102</v>
      </c>
      <c r="E15" s="13" t="s">
        <v>24</v>
      </c>
      <c r="F15" s="16" t="s">
        <v>46</v>
      </c>
      <c r="G15" s="11">
        <f t="shared" si="0"/>
        <v>140</v>
      </c>
      <c r="H15" s="14"/>
      <c r="I15" s="15"/>
      <c r="J15" s="15"/>
      <c r="K15" s="15"/>
      <c r="L15" s="15"/>
      <c r="M15" s="11"/>
      <c r="N15" s="15"/>
      <c r="O15" s="15"/>
      <c r="P15" s="15"/>
      <c r="Q15" s="15">
        <v>110</v>
      </c>
      <c r="R15" s="15"/>
      <c r="S15" s="15">
        <v>30</v>
      </c>
      <c r="T15" s="15"/>
      <c r="U15" s="15"/>
      <c r="V15" s="15"/>
      <c r="W15" s="15"/>
      <c r="X15" s="15"/>
      <c r="Y15" s="78"/>
    </row>
    <row r="16" spans="1:25" ht="18" customHeight="1" x14ac:dyDescent="0.25">
      <c r="A16" s="11">
        <v>12</v>
      </c>
      <c r="B16" s="11">
        <v>54703</v>
      </c>
      <c r="C16" s="20" t="s">
        <v>113</v>
      </c>
      <c r="D16" s="11" t="s">
        <v>102</v>
      </c>
      <c r="E16" s="13" t="s">
        <v>24</v>
      </c>
      <c r="F16" s="16" t="s">
        <v>53</v>
      </c>
      <c r="G16" s="11">
        <f t="shared" si="0"/>
        <v>130</v>
      </c>
      <c r="H16" s="14"/>
      <c r="I16" s="15">
        <v>10</v>
      </c>
      <c r="J16" s="15"/>
      <c r="K16" s="15"/>
      <c r="L16" s="15"/>
      <c r="M16" s="11"/>
      <c r="N16" s="15"/>
      <c r="O16" s="15"/>
      <c r="P16" s="15"/>
      <c r="Q16" s="15"/>
      <c r="R16" s="15">
        <v>120</v>
      </c>
      <c r="S16" s="15"/>
      <c r="T16" s="15"/>
      <c r="U16" s="15"/>
      <c r="V16" s="15"/>
      <c r="W16" s="15"/>
      <c r="X16" s="15"/>
      <c r="Y16" s="78"/>
    </row>
    <row r="17" spans="1:25" ht="18" customHeight="1" x14ac:dyDescent="0.25">
      <c r="A17" s="11">
        <v>13</v>
      </c>
      <c r="B17" s="11">
        <v>61280</v>
      </c>
      <c r="C17" s="20" t="s">
        <v>119</v>
      </c>
      <c r="D17" s="11" t="s">
        <v>102</v>
      </c>
      <c r="E17" s="13" t="s">
        <v>24</v>
      </c>
      <c r="F17" s="16" t="s">
        <v>32</v>
      </c>
      <c r="G17" s="11">
        <f t="shared" si="0"/>
        <v>122.5</v>
      </c>
      <c r="H17" s="14"/>
      <c r="I17" s="15">
        <v>10</v>
      </c>
      <c r="J17" s="15"/>
      <c r="K17" s="15"/>
      <c r="L17" s="15"/>
      <c r="M17" s="11">
        <v>45</v>
      </c>
      <c r="N17" s="15"/>
      <c r="O17" s="15">
        <v>47.5</v>
      </c>
      <c r="P17" s="15"/>
      <c r="Q17" s="15"/>
      <c r="R17" s="15"/>
      <c r="S17" s="15"/>
      <c r="T17" s="15"/>
      <c r="U17" s="15"/>
      <c r="V17" s="15"/>
      <c r="W17" s="15"/>
      <c r="X17" s="15">
        <v>20</v>
      </c>
      <c r="Y17" s="78"/>
    </row>
    <row r="18" spans="1:25" ht="18" customHeight="1" x14ac:dyDescent="0.25">
      <c r="A18" s="11">
        <v>14</v>
      </c>
      <c r="B18" s="11">
        <v>66837</v>
      </c>
      <c r="C18" s="20" t="s">
        <v>120</v>
      </c>
      <c r="D18" s="11" t="s">
        <v>102</v>
      </c>
      <c r="E18" s="13" t="s">
        <v>24</v>
      </c>
      <c r="F18" s="16" t="s">
        <v>46</v>
      </c>
      <c r="G18" s="11">
        <f t="shared" si="0"/>
        <v>95</v>
      </c>
      <c r="H18" s="14"/>
      <c r="I18" s="15"/>
      <c r="J18" s="15"/>
      <c r="K18" s="15"/>
      <c r="L18" s="15"/>
      <c r="M18" s="11"/>
      <c r="N18" s="15"/>
      <c r="O18" s="15"/>
      <c r="P18" s="15"/>
      <c r="Q18" s="15">
        <v>95</v>
      </c>
      <c r="R18" s="15"/>
      <c r="S18" s="15"/>
      <c r="T18" s="15"/>
      <c r="U18" s="15"/>
      <c r="V18" s="15"/>
      <c r="W18" s="15"/>
      <c r="X18" s="15"/>
      <c r="Y18" s="78"/>
    </row>
    <row r="19" spans="1:25" ht="18" customHeight="1" x14ac:dyDescent="0.25">
      <c r="A19" s="11">
        <v>15</v>
      </c>
      <c r="B19" s="11">
        <v>49850</v>
      </c>
      <c r="C19" s="20" t="s">
        <v>458</v>
      </c>
      <c r="D19" s="11" t="s">
        <v>102</v>
      </c>
      <c r="E19" s="13" t="s">
        <v>24</v>
      </c>
      <c r="F19" s="27" t="s">
        <v>174</v>
      </c>
      <c r="G19" s="11">
        <f t="shared" si="0"/>
        <v>55</v>
      </c>
      <c r="H19" s="25"/>
      <c r="I19" s="15"/>
      <c r="J19" s="15"/>
      <c r="K19" s="15">
        <v>55</v>
      </c>
      <c r="L19" s="15"/>
      <c r="M19" s="11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78"/>
    </row>
    <row r="20" spans="1:25" ht="18" customHeight="1" x14ac:dyDescent="0.25">
      <c r="A20" s="11">
        <v>16</v>
      </c>
      <c r="B20" s="11">
        <v>54691</v>
      </c>
      <c r="C20" s="20" t="s">
        <v>459</v>
      </c>
      <c r="D20" s="11" t="s">
        <v>102</v>
      </c>
      <c r="E20" s="13" t="s">
        <v>24</v>
      </c>
      <c r="F20" s="27" t="s">
        <v>174</v>
      </c>
      <c r="G20" s="11">
        <f t="shared" si="0"/>
        <v>47.5</v>
      </c>
      <c r="H20" s="25"/>
      <c r="I20" s="15"/>
      <c r="J20" s="15"/>
      <c r="K20" s="15">
        <v>47.5</v>
      </c>
      <c r="L20" s="15"/>
      <c r="M20" s="11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78"/>
    </row>
    <row r="21" spans="1:25" ht="18" customHeight="1" x14ac:dyDescent="0.25">
      <c r="A21" s="11">
        <v>17</v>
      </c>
      <c r="B21" s="11">
        <v>45919</v>
      </c>
      <c r="C21" s="12" t="s">
        <v>116</v>
      </c>
      <c r="D21" s="11" t="s">
        <v>102</v>
      </c>
      <c r="E21" s="13" t="s">
        <v>24</v>
      </c>
      <c r="F21" s="27" t="s">
        <v>32</v>
      </c>
      <c r="G21" s="11">
        <f t="shared" si="0"/>
        <v>40</v>
      </c>
      <c r="H21" s="25"/>
      <c r="I21" s="15"/>
      <c r="J21" s="15"/>
      <c r="K21" s="15"/>
      <c r="L21" s="15"/>
      <c r="M21" s="11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>
        <v>40</v>
      </c>
      <c r="Y21" s="78"/>
    </row>
    <row r="22" spans="1:25" ht="18" customHeight="1" x14ac:dyDescent="0.25">
      <c r="A22" s="11">
        <v>18</v>
      </c>
      <c r="B22" s="11">
        <v>55345</v>
      </c>
      <c r="C22" s="20" t="s">
        <v>118</v>
      </c>
      <c r="D22" s="11" t="s">
        <v>102</v>
      </c>
      <c r="E22" s="13" t="s">
        <v>24</v>
      </c>
      <c r="F22" s="27" t="s">
        <v>32</v>
      </c>
      <c r="G22" s="11">
        <f t="shared" si="0"/>
        <v>32</v>
      </c>
      <c r="H22" s="25"/>
      <c r="I22" s="15">
        <v>7</v>
      </c>
      <c r="J22" s="15"/>
      <c r="K22" s="15"/>
      <c r="L22" s="15"/>
      <c r="M22" s="11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>
        <v>25</v>
      </c>
      <c r="Y22" s="78"/>
    </row>
    <row r="23" spans="1:25" ht="18" customHeight="1" x14ac:dyDescent="0.25">
      <c r="A23" s="11">
        <v>19</v>
      </c>
      <c r="B23" s="11">
        <v>27510</v>
      </c>
      <c r="C23" s="31" t="s">
        <v>480</v>
      </c>
      <c r="D23" s="29" t="s">
        <v>102</v>
      </c>
      <c r="E23" s="30" t="s">
        <v>24</v>
      </c>
      <c r="F23" s="65" t="s">
        <v>53</v>
      </c>
      <c r="G23" s="11">
        <f t="shared" si="0"/>
        <v>5</v>
      </c>
      <c r="H23" s="25"/>
      <c r="I23" s="15">
        <v>5</v>
      </c>
      <c r="J23" s="15"/>
      <c r="K23" s="15"/>
      <c r="L23" s="15"/>
      <c r="M23" s="11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78"/>
    </row>
    <row r="24" spans="1:25" ht="18" customHeight="1" x14ac:dyDescent="0.25">
      <c r="A24" s="11">
        <v>20</v>
      </c>
      <c r="B24" s="11">
        <v>59167</v>
      </c>
      <c r="C24" s="31" t="s">
        <v>481</v>
      </c>
      <c r="D24" s="29" t="s">
        <v>102</v>
      </c>
      <c r="E24" s="30" t="s">
        <v>24</v>
      </c>
      <c r="F24" s="67" t="s">
        <v>53</v>
      </c>
      <c r="G24" s="11">
        <f t="shared" si="0"/>
        <v>3</v>
      </c>
      <c r="H24" s="14"/>
      <c r="I24" s="15">
        <v>3</v>
      </c>
      <c r="J24" s="15"/>
      <c r="K24" s="15"/>
      <c r="L24" s="15"/>
      <c r="M24" s="11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78"/>
    </row>
    <row r="25" spans="1:25" ht="18" customHeight="1" x14ac:dyDescent="0.25">
      <c r="A25" s="11">
        <v>21</v>
      </c>
      <c r="B25" s="11">
        <v>63157</v>
      </c>
      <c r="C25" s="31" t="s">
        <v>482</v>
      </c>
      <c r="D25" s="29" t="s">
        <v>102</v>
      </c>
      <c r="E25" s="30" t="s">
        <v>24</v>
      </c>
      <c r="F25" s="67" t="s">
        <v>53</v>
      </c>
      <c r="G25" s="11">
        <f t="shared" si="0"/>
        <v>2</v>
      </c>
      <c r="H25" s="14"/>
      <c r="I25" s="15">
        <v>2</v>
      </c>
      <c r="J25" s="15"/>
      <c r="K25" s="15"/>
      <c r="L25" s="15"/>
      <c r="M25" s="11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78"/>
    </row>
    <row r="26" spans="1:25" ht="6" customHeight="1" x14ac:dyDescent="0.2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7"/>
    </row>
  </sheetData>
  <sheetProtection algorithmName="SHA-512" hashValue="pZMbvyiE5QrOZ5vX5WFeSpoM0XH+1X1iQNOHF7RL48MP3kZHMwh/JqSxbbYofoNVqZFoB8tEU0HQ1bJmR8QPYQ==" saltValue="+F9/B4NCxsOeVReVboXk2g==" spinCount="100000" sheet="1" objects="1" scenarios="1"/>
  <mergeCells count="20">
    <mergeCell ref="A26:Y26"/>
    <mergeCell ref="Y1:Y25"/>
    <mergeCell ref="K1:K2"/>
    <mergeCell ref="J1:J2"/>
    <mergeCell ref="V1:V2"/>
    <mergeCell ref="W1:W2"/>
    <mergeCell ref="X1:X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conditionalFormatting sqref="B1:C19">
    <cfRule type="expression" dxfId="119" priority="450">
      <formula>AND(COUNTIF(#REF!,B40)+COUNTIF($B$1:$C$29,B40)&gt;1,NOT(ISBLANK(B40)))</formula>
    </cfRule>
  </conditionalFormatting>
  <conditionalFormatting sqref="B5:C25">
    <cfRule type="duplicateValues" dxfId="118" priority="1"/>
    <cfRule type="duplicateValues" dxfId="117" priority="2"/>
  </conditionalFormatting>
  <conditionalFormatting sqref="B7:C12 B1:C2 B4:C4 B27:C29 B40:C1006">
    <cfRule type="expression" dxfId="116" priority="3">
      <formula>AND(COUNTIF($B$1:$C$2,B7)+COUNTIF($B$4:$C$4,B7)+COUNTIF($B$7:$C$65509,B7)&gt;1,NOT(ISBLANK(B7)))</formula>
    </cfRule>
  </conditionalFormatting>
  <conditionalFormatting sqref="B13:C14 B20:C22">
    <cfRule type="expression" dxfId="115" priority="445">
      <formula>AND(COUNTIF($B$1:$C$2,B24)+COUNTIF($B$4:$C$4,B24)+COUNTIF($B$7:$C$65509,B24)&gt;1,NOT(ISBLANK(B24)))</formula>
    </cfRule>
  </conditionalFormatting>
  <conditionalFormatting sqref="B15:C19">
    <cfRule type="expression" dxfId="114" priority="449">
      <formula>AND(COUNTIF($B$1:$C$2,B27)+COUNTIF($B$4:$C$4,B27)+COUNTIF($B$7:$C$65509,B27)&gt;1,NOT(ISBLANK(B27)))</formula>
    </cfRule>
  </conditionalFormatting>
  <conditionalFormatting sqref="B20:C22">
    <cfRule type="expression" dxfId="113" priority="447">
      <formula>AND(COUNTIF(#REF!,B58)+COUNTIF($B$1:$C$29,B58)&gt;1,NOT(ISBLANK(B58)))</formula>
    </cfRule>
  </conditionalFormatting>
  <conditionalFormatting sqref="B23:C23">
    <cfRule type="expression" dxfId="112" priority="432">
      <formula>AND(COUNTIF($B$1:$C$2,B32)+COUNTIF($B$4:$C$4,B32)+COUNTIF($B$7:$C$65509,B32)&gt;1,NOT(ISBLANK(B32)))</formula>
    </cfRule>
    <cfRule type="expression" dxfId="111" priority="435">
      <formula>AND(COUNTIF(#REF!,B59)+COUNTIF($B$1:$C$29,B59)&gt;1,NOT(ISBLANK(B59)))</formula>
    </cfRule>
  </conditionalFormatting>
  <conditionalFormatting sqref="B24:C25">
    <cfRule type="expression" dxfId="110" priority="448">
      <formula>AND(COUNTIF($B$1:$C$2,B31)+COUNTIF($B$4:$C$4,B31)+COUNTIF($B$7:$C$65509,B31)&gt;1,NOT(ISBLANK(B31)))</formula>
    </cfRule>
    <cfRule type="expression" dxfId="109" priority="451">
      <formula>AND(COUNTIF(#REF!,B58)+COUNTIF($B$1:$C$29,B58)&gt;1,NOT(ISBLANK(B58)))</formula>
    </cfRule>
  </conditionalFormatting>
  <conditionalFormatting sqref="B27:C29 B40:C1006">
    <cfRule type="expression" dxfId="108" priority="452">
      <formula>AND(COUNTIF(#REF!,B60)+COUNTIF($B$1:$C$29,B60)&gt;1,NOT(ISBLANK(B60)))</formula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/>
  <dimension ref="A1:T9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3" customWidth="1"/>
    <col min="4" max="4" width="7.453125" customWidth="1"/>
    <col min="5" max="5" width="51.453125" customWidth="1"/>
    <col min="6" max="6" width="6.6328125" customWidth="1"/>
    <col min="7" max="7" width="7" customWidth="1"/>
    <col min="8" max="8" width="1" customWidth="1"/>
    <col min="9" max="9" width="5.08984375" customWidth="1"/>
    <col min="10" max="19" width="6.81640625" customWidth="1"/>
    <col min="20" max="20" width="1" customWidth="1"/>
    <col min="21" max="30" width="8" customWidth="1"/>
  </cols>
  <sheetData>
    <row r="1" spans="1:20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3" t="s">
        <v>417</v>
      </c>
      <c r="L1" s="72" t="s">
        <v>404</v>
      </c>
      <c r="M1" s="92" t="s">
        <v>384</v>
      </c>
      <c r="N1" s="70" t="s">
        <v>0</v>
      </c>
      <c r="O1" s="82" t="s">
        <v>1</v>
      </c>
      <c r="P1" s="70" t="s">
        <v>4</v>
      </c>
      <c r="Q1" s="70" t="s">
        <v>5</v>
      </c>
      <c r="R1" s="70" t="s">
        <v>7</v>
      </c>
      <c r="S1" s="82" t="s">
        <v>8</v>
      </c>
      <c r="T1" s="78"/>
    </row>
    <row r="2" spans="1:20" ht="104.4" customHeight="1" x14ac:dyDescent="0.25">
      <c r="A2" s="87" t="s">
        <v>522</v>
      </c>
      <c r="B2" s="88"/>
      <c r="C2" s="88"/>
      <c r="D2" s="88"/>
      <c r="E2" s="88"/>
      <c r="F2" s="88"/>
      <c r="G2" s="89"/>
      <c r="H2" s="2"/>
      <c r="I2" s="81"/>
      <c r="J2" s="71"/>
      <c r="K2" s="74"/>
      <c r="L2" s="71"/>
      <c r="M2" s="91"/>
      <c r="N2" s="81"/>
      <c r="O2" s="83"/>
      <c r="P2" s="81"/>
      <c r="Q2" s="81"/>
      <c r="R2" s="81"/>
      <c r="S2" s="83"/>
      <c r="T2" s="78"/>
    </row>
    <row r="3" spans="1:20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45970</v>
      </c>
      <c r="L3" s="7">
        <v>45950</v>
      </c>
      <c r="M3" s="40">
        <v>45935</v>
      </c>
      <c r="N3" s="7">
        <v>45914</v>
      </c>
      <c r="O3" s="7">
        <v>45865</v>
      </c>
      <c r="P3" s="7">
        <v>45809</v>
      </c>
      <c r="Q3" s="7">
        <v>45760</v>
      </c>
      <c r="R3" s="7">
        <v>45704</v>
      </c>
      <c r="S3" s="7">
        <v>45697</v>
      </c>
      <c r="T3" s="78"/>
    </row>
    <row r="4" spans="1:20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16</v>
      </c>
      <c r="L4" s="26" t="s">
        <v>18</v>
      </c>
      <c r="M4" s="41" t="s">
        <v>18</v>
      </c>
      <c r="N4" s="10" t="s">
        <v>14</v>
      </c>
      <c r="O4" s="10" t="s">
        <v>15</v>
      </c>
      <c r="P4" s="10" t="s">
        <v>17</v>
      </c>
      <c r="Q4" s="10" t="s">
        <v>16</v>
      </c>
      <c r="R4" s="10" t="s">
        <v>16</v>
      </c>
      <c r="S4" s="10" t="s">
        <v>16</v>
      </c>
      <c r="T4" s="78"/>
    </row>
    <row r="5" spans="1:20" ht="18" customHeight="1" x14ac:dyDescent="0.25">
      <c r="A5" s="11">
        <v>1</v>
      </c>
      <c r="B5" s="11">
        <v>45759</v>
      </c>
      <c r="C5" s="12" t="s">
        <v>121</v>
      </c>
      <c r="D5" s="11" t="s">
        <v>122</v>
      </c>
      <c r="E5" s="13" t="s">
        <v>39</v>
      </c>
      <c r="F5" s="11" t="s">
        <v>40</v>
      </c>
      <c r="G5" s="11">
        <f>SUM(I5:S5)</f>
        <v>292.5</v>
      </c>
      <c r="H5" s="14"/>
      <c r="I5" s="15">
        <v>10</v>
      </c>
      <c r="J5" s="15">
        <v>17.5</v>
      </c>
      <c r="K5" s="15"/>
      <c r="L5" s="15">
        <v>55</v>
      </c>
      <c r="M5" s="11"/>
      <c r="N5" s="15"/>
      <c r="O5" s="15">
        <v>150</v>
      </c>
      <c r="P5" s="15"/>
      <c r="Q5" s="15">
        <v>30</v>
      </c>
      <c r="R5" s="15">
        <v>30</v>
      </c>
      <c r="S5" s="15"/>
      <c r="T5" s="78"/>
    </row>
    <row r="6" spans="1:20" ht="18" customHeight="1" x14ac:dyDescent="0.25">
      <c r="A6" s="11">
        <v>2</v>
      </c>
      <c r="B6" s="11">
        <v>65543</v>
      </c>
      <c r="C6" s="12" t="s">
        <v>124</v>
      </c>
      <c r="D6" s="11" t="s">
        <v>122</v>
      </c>
      <c r="E6" s="13" t="s">
        <v>24</v>
      </c>
      <c r="F6" s="11" t="s">
        <v>32</v>
      </c>
      <c r="G6" s="11">
        <f>SUM(I6:S6)</f>
        <v>290</v>
      </c>
      <c r="H6" s="19"/>
      <c r="I6" s="11">
        <v>10</v>
      </c>
      <c r="J6" s="11"/>
      <c r="K6" s="11">
        <v>60</v>
      </c>
      <c r="L6" s="11"/>
      <c r="M6" s="11">
        <v>95</v>
      </c>
      <c r="N6" s="11"/>
      <c r="O6" s="11">
        <v>125</v>
      </c>
      <c r="P6" s="11"/>
      <c r="Q6" s="11"/>
      <c r="R6" s="11"/>
      <c r="S6" s="11"/>
      <c r="T6" s="78"/>
    </row>
    <row r="7" spans="1:20" ht="18" customHeight="1" x14ac:dyDescent="0.25">
      <c r="A7" s="11">
        <v>3</v>
      </c>
      <c r="B7" s="11">
        <v>60989</v>
      </c>
      <c r="C7" s="12" t="s">
        <v>123</v>
      </c>
      <c r="D7" s="11" t="s">
        <v>122</v>
      </c>
      <c r="E7" s="13" t="s">
        <v>24</v>
      </c>
      <c r="F7" s="11" t="s">
        <v>32</v>
      </c>
      <c r="G7" s="11">
        <f>SUM(I7:S7)</f>
        <v>282</v>
      </c>
      <c r="H7" s="19"/>
      <c r="I7" s="11">
        <v>7</v>
      </c>
      <c r="J7" s="11">
        <v>12.5</v>
      </c>
      <c r="K7" s="11">
        <v>45</v>
      </c>
      <c r="L7" s="11"/>
      <c r="M7" s="11">
        <v>90</v>
      </c>
      <c r="N7" s="11"/>
      <c r="O7" s="11">
        <v>100</v>
      </c>
      <c r="P7" s="11"/>
      <c r="Q7" s="11"/>
      <c r="R7" s="11"/>
      <c r="S7" s="11">
        <f>55/2</f>
        <v>27.5</v>
      </c>
      <c r="T7" s="78"/>
    </row>
    <row r="8" spans="1:20" ht="18" customHeight="1" x14ac:dyDescent="0.25">
      <c r="A8" s="11">
        <v>4</v>
      </c>
      <c r="B8" s="11">
        <v>61725</v>
      </c>
      <c r="C8" s="12" t="s">
        <v>93</v>
      </c>
      <c r="D8" s="11" t="s">
        <v>122</v>
      </c>
      <c r="E8" s="13" t="s">
        <v>24</v>
      </c>
      <c r="F8" s="11" t="s">
        <v>46</v>
      </c>
      <c r="G8" s="11">
        <f>SUM(I8:S8)</f>
        <v>105</v>
      </c>
      <c r="H8" s="25"/>
      <c r="I8" s="15"/>
      <c r="J8" s="15"/>
      <c r="K8" s="15"/>
      <c r="L8" s="15"/>
      <c r="M8" s="11"/>
      <c r="N8" s="15">
        <v>75</v>
      </c>
      <c r="O8" s="15"/>
      <c r="P8" s="15">
        <v>30</v>
      </c>
      <c r="Q8" s="15"/>
      <c r="R8" s="15"/>
      <c r="S8" s="15"/>
      <c r="T8" s="78"/>
    </row>
    <row r="9" spans="1:20" ht="6.65" customHeight="1" x14ac:dyDescent="0.25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7"/>
    </row>
  </sheetData>
  <sheetProtection algorithmName="SHA-512" hashValue="4ixXnbewF+4ccjL7o0UzmciluUJm8eRd8IwTLd0Ji3+3AuiNIuPn+b9Ah66v7GlVgmStp3CoaN2a0/MgPzNTcA==" saltValue="Owx8jH3XEIFFA7WTnCfUKg==" spinCount="100000" sheet="1" objects="1" scenarios="1"/>
  <mergeCells count="15">
    <mergeCell ref="A9:T9"/>
    <mergeCell ref="T1:T8"/>
    <mergeCell ref="J1:J2"/>
    <mergeCell ref="P1:P2"/>
    <mergeCell ref="Q1:Q2"/>
    <mergeCell ref="R1:R2"/>
    <mergeCell ref="S1:S2"/>
    <mergeCell ref="A1:G1"/>
    <mergeCell ref="A2:G2"/>
    <mergeCell ref="I1:I2"/>
    <mergeCell ref="N1:N2"/>
    <mergeCell ref="O1:O2"/>
    <mergeCell ref="M1:M2"/>
    <mergeCell ref="L1:L2"/>
    <mergeCell ref="K1:K2"/>
  </mergeCells>
  <conditionalFormatting sqref="B1:C2 B4 B10:C12 B13:B14 B15:C1000">
    <cfRule type="expression" dxfId="107" priority="3">
      <formula>AND(COUNTIF($B$1:$C$2,B9)+COUNTIF($B$4:$C$4,B9)+COUNTIF($B$9:$C$65511,B9)&gt;1,NOT(ISBLANK(B9)))</formula>
    </cfRule>
  </conditionalFormatting>
  <conditionalFormatting sqref="B5:C8">
    <cfRule type="duplicateValues" dxfId="106" priority="1"/>
    <cfRule type="duplicateValues" dxfId="105" priority="2"/>
  </conditionalFormatting>
  <conditionalFormatting sqref="C4">
    <cfRule type="expression" dxfId="104" priority="4">
      <formula>AND(COUNTIF($B$1:$C$2,C4)+COUNTIF($B$4:$C$4,C4)+COUNTIF($B$9:$C$65499,C4)&gt;1,NOT(ISBLANK(C4)))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5"/>
  <dimension ref="A1:X18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0.08984375" customWidth="1"/>
    <col min="4" max="4" width="7" customWidth="1"/>
    <col min="5" max="5" width="46.36328125" customWidth="1"/>
    <col min="6" max="6" width="5.90625" customWidth="1"/>
    <col min="7" max="7" width="6.81640625" customWidth="1"/>
    <col min="8" max="8" width="1" customWidth="1"/>
    <col min="9" max="9" width="4.6328125" customWidth="1"/>
    <col min="10" max="10" width="6.54296875" customWidth="1"/>
    <col min="11" max="13" width="6.6328125" customWidth="1"/>
    <col min="14" max="23" width="6" customWidth="1"/>
    <col min="24" max="24" width="1" customWidth="1"/>
    <col min="25" max="32" width="8" customWidth="1"/>
  </cols>
  <sheetData>
    <row r="1" spans="1:24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2" t="s">
        <v>418</v>
      </c>
      <c r="L1" s="73" t="s">
        <v>417</v>
      </c>
      <c r="M1" s="72" t="s">
        <v>404</v>
      </c>
      <c r="N1" s="70" t="s">
        <v>384</v>
      </c>
      <c r="O1" s="70" t="s">
        <v>380</v>
      </c>
      <c r="P1" s="70" t="s">
        <v>0</v>
      </c>
      <c r="Q1" s="82" t="s">
        <v>1</v>
      </c>
      <c r="R1" s="82" t="s">
        <v>2</v>
      </c>
      <c r="S1" s="70" t="s">
        <v>3</v>
      </c>
      <c r="T1" s="70" t="s">
        <v>5</v>
      </c>
      <c r="U1" s="70" t="s">
        <v>6</v>
      </c>
      <c r="V1" s="70" t="s">
        <v>7</v>
      </c>
      <c r="W1" s="82" t="s">
        <v>8</v>
      </c>
      <c r="X1" s="78"/>
    </row>
    <row r="2" spans="1:24" ht="64.25" customHeight="1" x14ac:dyDescent="0.25">
      <c r="A2" s="87" t="s">
        <v>521</v>
      </c>
      <c r="B2" s="88"/>
      <c r="C2" s="88"/>
      <c r="D2" s="88"/>
      <c r="E2" s="88"/>
      <c r="F2" s="88"/>
      <c r="G2" s="89"/>
      <c r="H2" s="2"/>
      <c r="I2" s="81"/>
      <c r="J2" s="71"/>
      <c r="K2" s="71"/>
      <c r="L2" s="74"/>
      <c r="M2" s="71"/>
      <c r="N2" s="71"/>
      <c r="O2" s="71"/>
      <c r="P2" s="81"/>
      <c r="Q2" s="83"/>
      <c r="R2" s="83"/>
      <c r="S2" s="81"/>
      <c r="T2" s="81"/>
      <c r="U2" s="81"/>
      <c r="V2" s="81"/>
      <c r="W2" s="83"/>
      <c r="X2" s="78"/>
    </row>
    <row r="3" spans="1:24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47">
        <v>45977</v>
      </c>
      <c r="L3" s="7">
        <v>45970</v>
      </c>
      <c r="M3" s="7">
        <v>45950</v>
      </c>
      <c r="N3" s="7">
        <v>45935</v>
      </c>
      <c r="O3" s="7">
        <v>45928</v>
      </c>
      <c r="P3" s="7">
        <v>45914</v>
      </c>
      <c r="Q3" s="7">
        <v>45865</v>
      </c>
      <c r="R3" s="7">
        <v>45844</v>
      </c>
      <c r="S3" s="7">
        <v>45823</v>
      </c>
      <c r="T3" s="7">
        <v>45760</v>
      </c>
      <c r="U3" s="7">
        <v>45753</v>
      </c>
      <c r="V3" s="7">
        <v>45704</v>
      </c>
      <c r="W3" s="7">
        <v>45697</v>
      </c>
      <c r="X3" s="78"/>
    </row>
    <row r="4" spans="1:24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8" t="s">
        <v>17</v>
      </c>
      <c r="L4" s="44" t="s">
        <v>16</v>
      </c>
      <c r="M4" s="26" t="s">
        <v>18</v>
      </c>
      <c r="N4" s="32" t="s">
        <v>18</v>
      </c>
      <c r="O4" s="26" t="s">
        <v>18</v>
      </c>
      <c r="P4" s="10" t="s">
        <v>14</v>
      </c>
      <c r="Q4" s="10" t="s">
        <v>15</v>
      </c>
      <c r="R4" s="10" t="s">
        <v>16</v>
      </c>
      <c r="S4" s="10" t="s">
        <v>16</v>
      </c>
      <c r="T4" s="10" t="s">
        <v>16</v>
      </c>
      <c r="U4" s="10" t="s">
        <v>18</v>
      </c>
      <c r="V4" s="10" t="s">
        <v>16</v>
      </c>
      <c r="W4" s="10" t="s">
        <v>16</v>
      </c>
      <c r="X4" s="78"/>
    </row>
    <row r="5" spans="1:24" ht="18" customHeight="1" x14ac:dyDescent="0.25">
      <c r="A5" s="11">
        <v>1</v>
      </c>
      <c r="B5" s="11">
        <v>61494</v>
      </c>
      <c r="C5" s="12" t="s">
        <v>129</v>
      </c>
      <c r="D5" s="11" t="s">
        <v>126</v>
      </c>
      <c r="E5" s="13" t="s">
        <v>110</v>
      </c>
      <c r="F5" s="11" t="s">
        <v>40</v>
      </c>
      <c r="G5" s="11">
        <f t="shared" ref="G5:G17" si="0">SUM(I5:W5)</f>
        <v>584.5</v>
      </c>
      <c r="H5" s="14"/>
      <c r="I5" s="15">
        <v>7</v>
      </c>
      <c r="J5" s="15"/>
      <c r="K5" s="15">
        <v>15</v>
      </c>
      <c r="L5" s="11">
        <v>60</v>
      </c>
      <c r="M5" s="11">
        <v>95</v>
      </c>
      <c r="N5" s="15">
        <v>55</v>
      </c>
      <c r="O5" s="15"/>
      <c r="P5" s="15"/>
      <c r="Q5" s="15">
        <v>140</v>
      </c>
      <c r="R5" s="15"/>
      <c r="S5" s="15">
        <f>45/2</f>
        <v>22.5</v>
      </c>
      <c r="T5" s="15">
        <v>55</v>
      </c>
      <c r="U5" s="15">
        <f>90/2</f>
        <v>45</v>
      </c>
      <c r="V5" s="15">
        <v>40</v>
      </c>
      <c r="W5" s="15">
        <v>50</v>
      </c>
      <c r="X5" s="78"/>
    </row>
    <row r="6" spans="1:24" ht="18" customHeight="1" x14ac:dyDescent="0.25">
      <c r="A6" s="11">
        <v>2</v>
      </c>
      <c r="B6" s="11">
        <v>36041</v>
      </c>
      <c r="C6" s="12" t="s">
        <v>131</v>
      </c>
      <c r="D6" s="11" t="s">
        <v>126</v>
      </c>
      <c r="E6" s="13" t="s">
        <v>21</v>
      </c>
      <c r="F6" s="11" t="s">
        <v>22</v>
      </c>
      <c r="G6" s="11">
        <f t="shared" si="0"/>
        <v>460</v>
      </c>
      <c r="H6" s="14"/>
      <c r="I6" s="15">
        <v>10</v>
      </c>
      <c r="J6" s="15">
        <v>20</v>
      </c>
      <c r="K6" s="15"/>
      <c r="L6" s="11"/>
      <c r="M6" s="11">
        <v>90</v>
      </c>
      <c r="N6" s="15"/>
      <c r="O6" s="15">
        <v>47.5</v>
      </c>
      <c r="P6" s="15"/>
      <c r="Q6" s="15">
        <v>130</v>
      </c>
      <c r="R6" s="15"/>
      <c r="S6" s="15">
        <f>50/2</f>
        <v>25</v>
      </c>
      <c r="T6" s="15"/>
      <c r="U6" s="15">
        <f>95/2</f>
        <v>47.5</v>
      </c>
      <c r="V6" s="15">
        <v>35</v>
      </c>
      <c r="W6" s="15">
        <v>55</v>
      </c>
      <c r="X6" s="78"/>
    </row>
    <row r="7" spans="1:24" ht="18" customHeight="1" x14ac:dyDescent="0.25">
      <c r="A7" s="11">
        <v>3</v>
      </c>
      <c r="B7" s="11">
        <v>60344</v>
      </c>
      <c r="C7" s="12" t="s">
        <v>125</v>
      </c>
      <c r="D7" s="11" t="s">
        <v>126</v>
      </c>
      <c r="E7" s="13" t="s">
        <v>24</v>
      </c>
      <c r="F7" s="11" t="s">
        <v>40</v>
      </c>
      <c r="G7" s="11">
        <f t="shared" si="0"/>
        <v>435</v>
      </c>
      <c r="H7" s="14"/>
      <c r="I7" s="15"/>
      <c r="J7" s="15"/>
      <c r="K7" s="15"/>
      <c r="L7" s="11"/>
      <c r="M7" s="11"/>
      <c r="N7" s="15"/>
      <c r="O7" s="15">
        <v>55</v>
      </c>
      <c r="P7" s="15"/>
      <c r="Q7" s="15">
        <v>180</v>
      </c>
      <c r="R7" s="15"/>
      <c r="S7" s="15">
        <v>30</v>
      </c>
      <c r="T7" s="15"/>
      <c r="U7" s="15">
        <f>110/2</f>
        <v>55</v>
      </c>
      <c r="V7" s="15">
        <v>55</v>
      </c>
      <c r="W7" s="15">
        <v>60</v>
      </c>
      <c r="X7" s="78"/>
    </row>
    <row r="8" spans="1:24" ht="18" customHeight="1" x14ac:dyDescent="0.25">
      <c r="A8" s="11">
        <v>4</v>
      </c>
      <c r="B8" s="16">
        <v>60597</v>
      </c>
      <c r="C8" s="17" t="s">
        <v>130</v>
      </c>
      <c r="D8" s="11" t="s">
        <v>126</v>
      </c>
      <c r="E8" s="21" t="s">
        <v>88</v>
      </c>
      <c r="F8" s="16" t="s">
        <v>40</v>
      </c>
      <c r="G8" s="11">
        <f t="shared" si="0"/>
        <v>432.5</v>
      </c>
      <c r="H8" s="14"/>
      <c r="I8" s="22">
        <v>10</v>
      </c>
      <c r="J8" s="22"/>
      <c r="K8" s="22">
        <v>17.5</v>
      </c>
      <c r="L8" s="27"/>
      <c r="M8" s="27">
        <v>110</v>
      </c>
      <c r="N8" s="22"/>
      <c r="O8" s="22"/>
      <c r="P8" s="22"/>
      <c r="Q8" s="22">
        <v>200</v>
      </c>
      <c r="R8" s="22"/>
      <c r="S8" s="22"/>
      <c r="T8" s="22">
        <v>50</v>
      </c>
      <c r="U8" s="22"/>
      <c r="V8" s="22">
        <v>45</v>
      </c>
      <c r="W8" s="15"/>
      <c r="X8" s="78"/>
    </row>
    <row r="9" spans="1:24" ht="18" customHeight="1" x14ac:dyDescent="0.25">
      <c r="A9" s="11">
        <v>5</v>
      </c>
      <c r="B9" s="11">
        <v>52014</v>
      </c>
      <c r="C9" s="12" t="s">
        <v>127</v>
      </c>
      <c r="D9" s="11" t="s">
        <v>126</v>
      </c>
      <c r="E9" s="13" t="s">
        <v>128</v>
      </c>
      <c r="F9" s="11" t="s">
        <v>53</v>
      </c>
      <c r="G9" s="11">
        <f t="shared" si="0"/>
        <v>387.5</v>
      </c>
      <c r="H9" s="14"/>
      <c r="I9" s="15">
        <v>10</v>
      </c>
      <c r="J9" s="15"/>
      <c r="K9" s="15"/>
      <c r="L9" s="11"/>
      <c r="M9" s="11"/>
      <c r="N9" s="15"/>
      <c r="O9" s="15"/>
      <c r="P9" s="15"/>
      <c r="Q9" s="15">
        <v>300</v>
      </c>
      <c r="R9" s="15"/>
      <c r="S9" s="15">
        <f>55/2</f>
        <v>27.5</v>
      </c>
      <c r="T9" s="15"/>
      <c r="U9" s="15"/>
      <c r="V9" s="15">
        <v>50</v>
      </c>
      <c r="W9" s="15"/>
      <c r="X9" s="78"/>
    </row>
    <row r="10" spans="1:24" ht="18" customHeight="1" x14ac:dyDescent="0.25">
      <c r="A10" s="11">
        <v>6</v>
      </c>
      <c r="B10" s="11">
        <v>47871</v>
      </c>
      <c r="C10" s="12" t="s">
        <v>132</v>
      </c>
      <c r="D10" s="11" t="s">
        <v>126</v>
      </c>
      <c r="E10" s="13" t="s">
        <v>133</v>
      </c>
      <c r="F10" s="11" t="s">
        <v>40</v>
      </c>
      <c r="G10" s="11">
        <f t="shared" si="0"/>
        <v>255</v>
      </c>
      <c r="H10" s="14"/>
      <c r="I10" s="15">
        <v>5</v>
      </c>
      <c r="J10" s="15"/>
      <c r="K10" s="15"/>
      <c r="L10" s="11"/>
      <c r="M10" s="11"/>
      <c r="N10" s="15"/>
      <c r="O10" s="15"/>
      <c r="P10" s="15"/>
      <c r="Q10" s="15">
        <v>250</v>
      </c>
      <c r="R10" s="15"/>
      <c r="S10" s="15"/>
      <c r="T10" s="15"/>
      <c r="U10" s="15"/>
      <c r="V10" s="15"/>
      <c r="W10" s="15"/>
      <c r="X10" s="78"/>
    </row>
    <row r="11" spans="1:24" ht="18" customHeight="1" x14ac:dyDescent="0.25">
      <c r="A11" s="11">
        <v>7</v>
      </c>
      <c r="B11" s="11">
        <v>52474</v>
      </c>
      <c r="C11" s="12" t="s">
        <v>134</v>
      </c>
      <c r="D11" s="11" t="s">
        <v>126</v>
      </c>
      <c r="E11" s="13" t="s">
        <v>24</v>
      </c>
      <c r="F11" s="11" t="s">
        <v>53</v>
      </c>
      <c r="G11" s="11">
        <f t="shared" si="0"/>
        <v>242</v>
      </c>
      <c r="H11" s="14"/>
      <c r="I11" s="15">
        <v>7</v>
      </c>
      <c r="J11" s="15"/>
      <c r="K11" s="15"/>
      <c r="L11" s="11"/>
      <c r="M11" s="11"/>
      <c r="N11" s="15"/>
      <c r="O11" s="15"/>
      <c r="P11" s="15">
        <v>75</v>
      </c>
      <c r="Q11" s="15">
        <v>160</v>
      </c>
      <c r="R11" s="15"/>
      <c r="S11" s="15"/>
      <c r="T11" s="15"/>
      <c r="U11" s="15"/>
      <c r="V11" s="15"/>
      <c r="W11" s="15"/>
      <c r="X11" s="78"/>
    </row>
    <row r="12" spans="1:24" ht="18" customHeight="1" x14ac:dyDescent="0.25">
      <c r="A12" s="11">
        <v>8</v>
      </c>
      <c r="B12" s="11">
        <v>55459</v>
      </c>
      <c r="C12" s="12" t="s">
        <v>135</v>
      </c>
      <c r="D12" s="11" t="s">
        <v>126</v>
      </c>
      <c r="E12" s="13" t="s">
        <v>24</v>
      </c>
      <c r="F12" s="11" t="s">
        <v>32</v>
      </c>
      <c r="G12" s="11">
        <f t="shared" si="0"/>
        <v>152.5</v>
      </c>
      <c r="H12" s="14"/>
      <c r="I12" s="15">
        <v>10</v>
      </c>
      <c r="J12" s="15"/>
      <c r="K12" s="15"/>
      <c r="L12" s="11">
        <v>50</v>
      </c>
      <c r="M12" s="11"/>
      <c r="N12" s="15">
        <v>47.5</v>
      </c>
      <c r="O12" s="15"/>
      <c r="P12" s="15"/>
      <c r="Q12" s="15"/>
      <c r="R12" s="15"/>
      <c r="S12" s="15"/>
      <c r="T12" s="15"/>
      <c r="U12" s="15"/>
      <c r="V12" s="15"/>
      <c r="W12" s="15">
        <v>45</v>
      </c>
      <c r="X12" s="78"/>
    </row>
    <row r="13" spans="1:24" ht="18" customHeight="1" x14ac:dyDescent="0.25">
      <c r="A13" s="11">
        <v>9</v>
      </c>
      <c r="B13" s="11">
        <v>60953</v>
      </c>
      <c r="C13" s="12" t="s">
        <v>381</v>
      </c>
      <c r="D13" s="11" t="s">
        <v>126</v>
      </c>
      <c r="E13" s="45" t="s">
        <v>382</v>
      </c>
      <c r="F13" s="11" t="s">
        <v>22</v>
      </c>
      <c r="G13" s="11">
        <f t="shared" si="0"/>
        <v>67.5</v>
      </c>
      <c r="H13" s="14"/>
      <c r="I13" s="15"/>
      <c r="J13" s="15">
        <v>25</v>
      </c>
      <c r="K13" s="15"/>
      <c r="L13" s="11"/>
      <c r="M13" s="11"/>
      <c r="N13" s="15"/>
      <c r="O13" s="15">
        <v>42.5</v>
      </c>
      <c r="P13" s="15"/>
      <c r="Q13" s="15"/>
      <c r="R13" s="15"/>
      <c r="S13" s="15"/>
      <c r="T13" s="15"/>
      <c r="U13" s="15"/>
      <c r="V13" s="15"/>
      <c r="W13" s="15"/>
      <c r="X13" s="78"/>
    </row>
    <row r="14" spans="1:24" ht="18" customHeight="1" x14ac:dyDescent="0.25">
      <c r="A14" s="11">
        <v>10</v>
      </c>
      <c r="B14" s="11">
        <v>66819</v>
      </c>
      <c r="C14" s="12" t="s">
        <v>138</v>
      </c>
      <c r="D14" s="11" t="s">
        <v>126</v>
      </c>
      <c r="E14" s="13" t="s">
        <v>36</v>
      </c>
      <c r="F14" s="11" t="s">
        <v>46</v>
      </c>
      <c r="G14" s="11">
        <f t="shared" si="0"/>
        <v>65</v>
      </c>
      <c r="H14" s="14"/>
      <c r="I14" s="15"/>
      <c r="J14" s="15"/>
      <c r="K14" s="15"/>
      <c r="L14" s="11"/>
      <c r="M14" s="11"/>
      <c r="N14" s="15"/>
      <c r="O14" s="15"/>
      <c r="P14" s="15">
        <v>65</v>
      </c>
      <c r="Q14" s="15"/>
      <c r="R14" s="15"/>
      <c r="S14" s="15"/>
      <c r="T14" s="15"/>
      <c r="U14" s="15"/>
      <c r="V14" s="15"/>
      <c r="W14" s="15"/>
      <c r="X14" s="78"/>
    </row>
    <row r="15" spans="1:24" ht="17.399999999999999" customHeight="1" x14ac:dyDescent="0.25">
      <c r="A15" s="11">
        <v>11</v>
      </c>
      <c r="B15" s="11">
        <v>61697</v>
      </c>
      <c r="C15" s="12" t="s">
        <v>136</v>
      </c>
      <c r="D15" s="11" t="s">
        <v>126</v>
      </c>
      <c r="E15" s="13" t="s">
        <v>24</v>
      </c>
      <c r="F15" s="11" t="s">
        <v>22</v>
      </c>
      <c r="G15" s="11">
        <f t="shared" si="0"/>
        <v>49.5</v>
      </c>
      <c r="H15" s="14"/>
      <c r="I15" s="15">
        <v>7</v>
      </c>
      <c r="J15" s="15"/>
      <c r="K15" s="15"/>
      <c r="L15" s="11"/>
      <c r="M15" s="11"/>
      <c r="N15" s="15"/>
      <c r="O15" s="15"/>
      <c r="P15" s="15"/>
      <c r="Q15" s="15"/>
      <c r="R15" s="15"/>
      <c r="S15" s="15"/>
      <c r="T15" s="15"/>
      <c r="U15" s="15">
        <f>85/2</f>
        <v>42.5</v>
      </c>
      <c r="V15" s="15"/>
      <c r="W15" s="15"/>
      <c r="X15" s="78"/>
    </row>
    <row r="16" spans="1:24" ht="17.399999999999999" customHeight="1" x14ac:dyDescent="0.25">
      <c r="A16" s="11">
        <v>12</v>
      </c>
      <c r="B16" s="11">
        <v>66164</v>
      </c>
      <c r="C16" s="12" t="s">
        <v>137</v>
      </c>
      <c r="D16" s="11" t="s">
        <v>126</v>
      </c>
      <c r="E16" s="13" t="s">
        <v>36</v>
      </c>
      <c r="F16" s="11" t="s">
        <v>46</v>
      </c>
      <c r="G16" s="11">
        <f t="shared" si="0"/>
        <v>30</v>
      </c>
      <c r="H16" s="25"/>
      <c r="I16" s="15"/>
      <c r="J16" s="15"/>
      <c r="K16" s="15"/>
      <c r="L16" s="11"/>
      <c r="M16" s="11"/>
      <c r="N16" s="15"/>
      <c r="O16" s="15"/>
      <c r="P16" s="15"/>
      <c r="Q16" s="15"/>
      <c r="R16" s="15">
        <v>30</v>
      </c>
      <c r="S16" s="15"/>
      <c r="T16" s="15"/>
      <c r="U16" s="15"/>
      <c r="V16" s="15"/>
      <c r="W16" s="15"/>
      <c r="X16" s="78"/>
    </row>
    <row r="17" spans="1:24" ht="18" customHeight="1" x14ac:dyDescent="0.25">
      <c r="A17" s="11">
        <v>13</v>
      </c>
      <c r="B17" s="11">
        <v>52643</v>
      </c>
      <c r="C17" s="62" t="s">
        <v>479</v>
      </c>
      <c r="D17" s="29" t="s">
        <v>126</v>
      </c>
      <c r="E17" s="64" t="s">
        <v>24</v>
      </c>
      <c r="F17" s="29" t="s">
        <v>53</v>
      </c>
      <c r="G17" s="11">
        <f t="shared" si="0"/>
        <v>5</v>
      </c>
      <c r="H17" s="25"/>
      <c r="I17" s="15">
        <v>5</v>
      </c>
      <c r="J17" s="15"/>
      <c r="K17" s="15"/>
      <c r="L17" s="11"/>
      <c r="M17" s="11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78"/>
    </row>
    <row r="18" spans="1:24" ht="6" customHeight="1" x14ac:dyDescent="0.25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7"/>
    </row>
  </sheetData>
  <sheetProtection algorithmName="SHA-512" hashValue="irIPdAZXcvNP4TYNvpWiaCvieb2JycIbN7LgQ8+MWzcckpmmgIdYG4p9EEskJivrd3ayO/r3g5/626sg0ctXdg==" saltValue="WwgOUmTEaGkl6/1ovgZztg==" spinCount="100000" sheet="1" objects="1" scenarios="1"/>
  <mergeCells count="19">
    <mergeCell ref="A2:G2"/>
    <mergeCell ref="O1:O2"/>
    <mergeCell ref="N1:N2"/>
    <mergeCell ref="L1:L2"/>
    <mergeCell ref="K1:K2"/>
    <mergeCell ref="M1:M2"/>
    <mergeCell ref="A18:X18"/>
    <mergeCell ref="X1:X17"/>
    <mergeCell ref="J1:J2"/>
    <mergeCell ref="U1:U2"/>
    <mergeCell ref="V1:V2"/>
    <mergeCell ref="W1:W2"/>
    <mergeCell ref="A1:G1"/>
    <mergeCell ref="I1:I2"/>
    <mergeCell ref="P1:P2"/>
    <mergeCell ref="Q1:Q2"/>
    <mergeCell ref="R1:R2"/>
    <mergeCell ref="S1:S2"/>
    <mergeCell ref="T1:T2"/>
  </mergeCells>
  <conditionalFormatting sqref="B5:C17">
    <cfRule type="duplicateValues" dxfId="103" priority="1"/>
    <cfRule type="duplicateValues" dxfId="102" priority="2"/>
  </conditionalFormatting>
  <conditionalFormatting sqref="B7:C9 B17:C17 B1:C2 B4:C4 B19:C1001">
    <cfRule type="expression" dxfId="101" priority="3">
      <formula>AND(COUNTIF($B$1:$C$2,B7)+COUNTIF($B$4:$C$4,B7)+COUNTIF($B$7:$C$65501,B7)&gt;1,NOT(ISBLANK(B7)))</formula>
    </cfRule>
  </conditionalFormatting>
  <conditionalFormatting sqref="B10:C16">
    <cfRule type="expression" dxfId="100" priority="335">
      <formula>AND(COUNTIF($B$1:$C$2,B17)+COUNTIF($B$4:$C$4,B17)+COUNTIF($B$7:$C$65501,B17)&gt;1,NOT(ISBLANK(B17)))</formula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ilha7"/>
  <dimension ref="A1:Z29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54296875" customWidth="1"/>
    <col min="2" max="2" width="10.1796875" customWidth="1"/>
    <col min="3" max="3" width="40.90625" customWidth="1"/>
    <col min="4" max="4" width="6.90625" customWidth="1"/>
    <col min="5" max="5" width="52.54296875" customWidth="1"/>
    <col min="6" max="6" width="6.36328125" customWidth="1"/>
    <col min="7" max="7" width="6.453125" customWidth="1"/>
    <col min="8" max="8" width="1" customWidth="1"/>
    <col min="9" max="9" width="5.08984375" customWidth="1"/>
    <col min="10" max="10" width="6.08984375" customWidth="1"/>
    <col min="11" max="11" width="6.1796875" customWidth="1"/>
    <col min="12" max="12" width="6.54296875" customWidth="1"/>
    <col min="13" max="14" width="6.36328125" customWidth="1"/>
    <col min="15" max="24" width="6" customWidth="1"/>
    <col min="25" max="25" width="1" customWidth="1"/>
    <col min="26" max="33" width="8" customWidth="1"/>
  </cols>
  <sheetData>
    <row r="1" spans="1:25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70" t="s">
        <v>5</v>
      </c>
      <c r="V1" s="70" t="s">
        <v>6</v>
      </c>
      <c r="W1" s="70" t="s">
        <v>7</v>
      </c>
      <c r="X1" s="82" t="s">
        <v>8</v>
      </c>
      <c r="Y1" s="93"/>
    </row>
    <row r="2" spans="1:25" ht="68.400000000000006" customHeight="1" x14ac:dyDescent="0.25">
      <c r="A2" s="87" t="s">
        <v>520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1"/>
      <c r="V2" s="81"/>
      <c r="W2" s="81"/>
      <c r="X2" s="83"/>
      <c r="Y2" s="93"/>
    </row>
    <row r="3" spans="1:25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45760</v>
      </c>
      <c r="V3" s="7">
        <v>45753</v>
      </c>
      <c r="W3" s="7">
        <v>45704</v>
      </c>
      <c r="X3" s="7">
        <v>45697</v>
      </c>
      <c r="Y3" s="93"/>
    </row>
    <row r="4" spans="1:25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16</v>
      </c>
      <c r="V4" s="10" t="s">
        <v>18</v>
      </c>
      <c r="W4" s="10" t="s">
        <v>16</v>
      </c>
      <c r="X4" s="10" t="s">
        <v>16</v>
      </c>
      <c r="Y4" s="93"/>
    </row>
    <row r="5" spans="1:25" ht="18" customHeight="1" x14ac:dyDescent="0.25">
      <c r="A5" s="11">
        <v>1</v>
      </c>
      <c r="B5" s="11">
        <v>58143</v>
      </c>
      <c r="C5" s="12" t="s">
        <v>139</v>
      </c>
      <c r="D5" s="11" t="s">
        <v>140</v>
      </c>
      <c r="E5" s="13" t="s">
        <v>128</v>
      </c>
      <c r="F5" s="11" t="s">
        <v>53</v>
      </c>
      <c r="G5" s="11">
        <f t="shared" ref="G5:G28" si="0">SUM(I5:X5)</f>
        <v>580</v>
      </c>
      <c r="H5" s="14"/>
      <c r="I5" s="15">
        <v>10</v>
      </c>
      <c r="J5" s="15"/>
      <c r="K5" s="15"/>
      <c r="L5" s="15"/>
      <c r="M5" s="11"/>
      <c r="N5" s="11"/>
      <c r="O5" s="15"/>
      <c r="P5" s="15"/>
      <c r="Q5" s="15">
        <v>150</v>
      </c>
      <c r="R5" s="15">
        <v>300</v>
      </c>
      <c r="S5" s="15">
        <v>30</v>
      </c>
      <c r="T5" s="15">
        <v>30</v>
      </c>
      <c r="U5" s="15"/>
      <c r="V5" s="15"/>
      <c r="W5" s="15">
        <v>60</v>
      </c>
      <c r="X5" s="15"/>
      <c r="Y5" s="93"/>
    </row>
    <row r="6" spans="1:25" ht="18" customHeight="1" x14ac:dyDescent="0.25">
      <c r="A6" s="11">
        <v>2</v>
      </c>
      <c r="B6" s="11">
        <v>60379</v>
      </c>
      <c r="C6" s="12" t="s">
        <v>141</v>
      </c>
      <c r="D6" s="11" t="s">
        <v>140</v>
      </c>
      <c r="E6" s="13" t="s">
        <v>24</v>
      </c>
      <c r="F6" s="11" t="s">
        <v>22</v>
      </c>
      <c r="G6" s="11">
        <f t="shared" si="0"/>
        <v>540</v>
      </c>
      <c r="H6" s="14"/>
      <c r="I6" s="15">
        <v>5</v>
      </c>
      <c r="J6" s="15"/>
      <c r="K6" s="15"/>
      <c r="L6" s="15"/>
      <c r="M6" s="11">
        <v>60</v>
      </c>
      <c r="N6" s="11">
        <v>85</v>
      </c>
      <c r="O6" s="15"/>
      <c r="P6" s="15"/>
      <c r="Q6" s="15"/>
      <c r="R6" s="15">
        <v>250</v>
      </c>
      <c r="S6" s="15"/>
      <c r="T6" s="15"/>
      <c r="U6" s="15"/>
      <c r="V6" s="15">
        <v>55</v>
      </c>
      <c r="W6" s="15">
        <v>55</v>
      </c>
      <c r="X6" s="15">
        <v>30</v>
      </c>
      <c r="Y6" s="93"/>
    </row>
    <row r="7" spans="1:25" ht="18" customHeight="1" x14ac:dyDescent="0.25">
      <c r="A7" s="11">
        <v>3</v>
      </c>
      <c r="B7" s="11">
        <v>65612</v>
      </c>
      <c r="C7" s="12" t="s">
        <v>143</v>
      </c>
      <c r="D7" s="11" t="s">
        <v>140</v>
      </c>
      <c r="E7" s="64" t="s">
        <v>416</v>
      </c>
      <c r="F7" s="11" t="s">
        <v>40</v>
      </c>
      <c r="G7" s="11">
        <f t="shared" si="0"/>
        <v>350</v>
      </c>
      <c r="H7" s="14"/>
      <c r="I7" s="15">
        <v>10</v>
      </c>
      <c r="J7" s="15"/>
      <c r="K7" s="15"/>
      <c r="L7" s="15">
        <v>30</v>
      </c>
      <c r="M7" s="11"/>
      <c r="N7" s="11">
        <v>110</v>
      </c>
      <c r="O7" s="15"/>
      <c r="P7" s="15"/>
      <c r="Q7" s="15"/>
      <c r="R7" s="15">
        <v>200</v>
      </c>
      <c r="S7" s="15"/>
      <c r="T7" s="15"/>
      <c r="U7" s="15"/>
      <c r="V7" s="15"/>
      <c r="W7" s="15"/>
      <c r="X7" s="15"/>
      <c r="Y7" s="93"/>
    </row>
    <row r="8" spans="1:25" ht="18" customHeight="1" x14ac:dyDescent="0.25">
      <c r="A8" s="11">
        <v>4</v>
      </c>
      <c r="B8" s="11">
        <v>49108</v>
      </c>
      <c r="C8" s="12" t="s">
        <v>142</v>
      </c>
      <c r="D8" s="11" t="s">
        <v>140</v>
      </c>
      <c r="E8" s="64" t="s">
        <v>416</v>
      </c>
      <c r="F8" s="11" t="s">
        <v>40</v>
      </c>
      <c r="G8" s="11">
        <f t="shared" si="0"/>
        <v>306</v>
      </c>
      <c r="H8" s="14"/>
      <c r="I8" s="15">
        <v>3</v>
      </c>
      <c r="J8" s="15"/>
      <c r="K8" s="15"/>
      <c r="L8" s="15">
        <v>18</v>
      </c>
      <c r="M8" s="11"/>
      <c r="N8" s="27">
        <v>75</v>
      </c>
      <c r="O8" s="15"/>
      <c r="P8" s="15"/>
      <c r="Q8" s="15"/>
      <c r="R8" s="15">
        <v>140</v>
      </c>
      <c r="S8" s="15"/>
      <c r="T8" s="15"/>
      <c r="U8" s="15">
        <v>40</v>
      </c>
      <c r="V8" s="15"/>
      <c r="W8" s="15">
        <v>30</v>
      </c>
      <c r="X8" s="15"/>
      <c r="Y8" s="93"/>
    </row>
    <row r="9" spans="1:25" ht="18" customHeight="1" x14ac:dyDescent="0.25">
      <c r="A9" s="11">
        <v>5</v>
      </c>
      <c r="B9" s="11">
        <v>61874</v>
      </c>
      <c r="C9" s="12" t="s">
        <v>144</v>
      </c>
      <c r="D9" s="11" t="s">
        <v>140</v>
      </c>
      <c r="E9" s="64" t="s">
        <v>416</v>
      </c>
      <c r="F9" s="11" t="s">
        <v>40</v>
      </c>
      <c r="G9" s="11">
        <f t="shared" si="0"/>
        <v>300</v>
      </c>
      <c r="H9" s="14"/>
      <c r="I9" s="15">
        <v>5</v>
      </c>
      <c r="J9" s="15"/>
      <c r="K9" s="15"/>
      <c r="L9" s="15">
        <v>25</v>
      </c>
      <c r="M9" s="11"/>
      <c r="N9" s="11">
        <v>90</v>
      </c>
      <c r="O9" s="15"/>
      <c r="P9" s="15"/>
      <c r="Q9" s="15"/>
      <c r="R9" s="15">
        <v>180</v>
      </c>
      <c r="S9" s="15"/>
      <c r="T9" s="15"/>
      <c r="U9" s="15"/>
      <c r="V9" s="15"/>
      <c r="W9" s="15"/>
      <c r="X9" s="15"/>
      <c r="Y9" s="93"/>
    </row>
    <row r="10" spans="1:25" ht="18" customHeight="1" x14ac:dyDescent="0.25">
      <c r="A10" s="11">
        <v>6</v>
      </c>
      <c r="B10" s="11">
        <v>65722</v>
      </c>
      <c r="C10" s="12" t="s">
        <v>145</v>
      </c>
      <c r="D10" s="11" t="s">
        <v>140</v>
      </c>
      <c r="E10" s="64" t="s">
        <v>416</v>
      </c>
      <c r="F10" s="11" t="s">
        <v>40</v>
      </c>
      <c r="G10" s="11">
        <f t="shared" si="0"/>
        <v>297</v>
      </c>
      <c r="H10" s="14"/>
      <c r="I10" s="15">
        <v>7</v>
      </c>
      <c r="J10" s="15"/>
      <c r="K10" s="15"/>
      <c r="L10" s="15">
        <v>35</v>
      </c>
      <c r="M10" s="11"/>
      <c r="N10" s="11">
        <v>95</v>
      </c>
      <c r="O10" s="15"/>
      <c r="P10" s="15"/>
      <c r="Q10" s="15"/>
      <c r="R10" s="15">
        <v>160</v>
      </c>
      <c r="S10" s="15"/>
      <c r="T10" s="15"/>
      <c r="U10" s="15"/>
      <c r="V10" s="15"/>
      <c r="W10" s="15"/>
      <c r="X10" s="15"/>
      <c r="Y10" s="93"/>
    </row>
    <row r="11" spans="1:25" ht="18" customHeight="1" x14ac:dyDescent="0.25">
      <c r="A11" s="11">
        <v>7</v>
      </c>
      <c r="B11" s="11">
        <v>62064</v>
      </c>
      <c r="C11" s="12" t="s">
        <v>151</v>
      </c>
      <c r="D11" s="11" t="s">
        <v>140</v>
      </c>
      <c r="E11" s="13" t="s">
        <v>39</v>
      </c>
      <c r="F11" s="11" t="s">
        <v>40</v>
      </c>
      <c r="G11" s="11">
        <f t="shared" si="0"/>
        <v>177</v>
      </c>
      <c r="H11" s="14"/>
      <c r="I11" s="15">
        <v>2</v>
      </c>
      <c r="J11" s="15"/>
      <c r="K11" s="15"/>
      <c r="L11" s="15">
        <v>20</v>
      </c>
      <c r="M11" s="11"/>
      <c r="N11" s="11">
        <v>70</v>
      </c>
      <c r="O11" s="15"/>
      <c r="P11" s="15"/>
      <c r="Q11" s="15"/>
      <c r="R11" s="15"/>
      <c r="S11" s="15"/>
      <c r="T11" s="15"/>
      <c r="U11" s="15">
        <v>45</v>
      </c>
      <c r="V11" s="15"/>
      <c r="W11" s="15">
        <v>40</v>
      </c>
      <c r="X11" s="15"/>
      <c r="Y11" s="93"/>
    </row>
    <row r="12" spans="1:25" ht="18" customHeight="1" x14ac:dyDescent="0.25">
      <c r="A12" s="11">
        <v>8</v>
      </c>
      <c r="B12" s="11">
        <v>59458</v>
      </c>
      <c r="C12" s="31" t="s">
        <v>390</v>
      </c>
      <c r="D12" s="29" t="s">
        <v>140</v>
      </c>
      <c r="E12" s="30" t="s">
        <v>24</v>
      </c>
      <c r="F12" s="29" t="s">
        <v>32</v>
      </c>
      <c r="G12" s="11">
        <f t="shared" si="0"/>
        <v>170</v>
      </c>
      <c r="H12" s="2"/>
      <c r="I12" s="15">
        <v>10</v>
      </c>
      <c r="J12" s="15"/>
      <c r="K12" s="15"/>
      <c r="L12" s="15"/>
      <c r="M12" s="11">
        <v>50</v>
      </c>
      <c r="N12" s="11"/>
      <c r="O12" s="15">
        <v>110</v>
      </c>
      <c r="P12" s="15"/>
      <c r="Q12" s="15"/>
      <c r="R12" s="15"/>
      <c r="S12" s="15"/>
      <c r="T12" s="15"/>
      <c r="U12" s="15"/>
      <c r="V12" s="15"/>
      <c r="W12" s="15"/>
      <c r="X12" s="15"/>
      <c r="Y12" s="93"/>
    </row>
    <row r="13" spans="1:25" ht="18" customHeight="1" x14ac:dyDescent="0.25">
      <c r="A13" s="11">
        <v>9</v>
      </c>
      <c r="B13" s="11">
        <v>65659</v>
      </c>
      <c r="C13" s="12" t="s">
        <v>149</v>
      </c>
      <c r="D13" s="11" t="s">
        <v>140</v>
      </c>
      <c r="E13" s="13" t="s">
        <v>133</v>
      </c>
      <c r="F13" s="11" t="s">
        <v>40</v>
      </c>
      <c r="G13" s="11">
        <f t="shared" si="0"/>
        <v>165</v>
      </c>
      <c r="H13" s="14"/>
      <c r="I13" s="15"/>
      <c r="J13" s="15"/>
      <c r="K13" s="15"/>
      <c r="L13" s="15">
        <v>10</v>
      </c>
      <c r="M13" s="11"/>
      <c r="N13" s="11">
        <v>55</v>
      </c>
      <c r="O13" s="15"/>
      <c r="P13" s="15"/>
      <c r="Q13" s="15"/>
      <c r="R13" s="15">
        <v>100</v>
      </c>
      <c r="S13" s="15"/>
      <c r="T13" s="15"/>
      <c r="U13" s="15"/>
      <c r="V13" s="15"/>
      <c r="W13" s="15"/>
      <c r="X13" s="15"/>
      <c r="Y13" s="93"/>
    </row>
    <row r="14" spans="1:25" ht="18" customHeight="1" x14ac:dyDescent="0.25">
      <c r="A14" s="11">
        <v>10</v>
      </c>
      <c r="B14" s="11">
        <v>63498</v>
      </c>
      <c r="C14" s="12" t="s">
        <v>146</v>
      </c>
      <c r="D14" s="11" t="s">
        <v>140</v>
      </c>
      <c r="E14" s="13" t="s">
        <v>24</v>
      </c>
      <c r="F14" s="11" t="s">
        <v>37</v>
      </c>
      <c r="G14" s="11">
        <f t="shared" si="0"/>
        <v>130</v>
      </c>
      <c r="H14" s="14"/>
      <c r="I14" s="15"/>
      <c r="J14" s="15"/>
      <c r="K14" s="15"/>
      <c r="L14" s="15"/>
      <c r="M14" s="11"/>
      <c r="N14" s="11"/>
      <c r="O14" s="15"/>
      <c r="P14" s="15"/>
      <c r="Q14" s="15"/>
      <c r="R14" s="15">
        <v>130</v>
      </c>
      <c r="S14" s="15"/>
      <c r="T14" s="15"/>
      <c r="U14" s="15"/>
      <c r="V14" s="15"/>
      <c r="W14" s="15"/>
      <c r="X14" s="15"/>
      <c r="Y14" s="93"/>
    </row>
    <row r="15" spans="1:25" ht="18" customHeight="1" x14ac:dyDescent="0.25">
      <c r="A15" s="11">
        <v>10</v>
      </c>
      <c r="B15" s="11">
        <v>66787</v>
      </c>
      <c r="C15" s="20" t="s">
        <v>154</v>
      </c>
      <c r="D15" s="11" t="s">
        <v>140</v>
      </c>
      <c r="E15" s="13" t="s">
        <v>24</v>
      </c>
      <c r="F15" s="11" t="s">
        <v>46</v>
      </c>
      <c r="G15" s="11">
        <f t="shared" si="0"/>
        <v>130</v>
      </c>
      <c r="H15" s="2"/>
      <c r="I15" s="15"/>
      <c r="J15" s="15"/>
      <c r="K15" s="15"/>
      <c r="L15" s="15"/>
      <c r="M15" s="11"/>
      <c r="N15" s="11"/>
      <c r="O15" s="15"/>
      <c r="P15" s="15"/>
      <c r="Q15" s="15">
        <v>130</v>
      </c>
      <c r="R15" s="15"/>
      <c r="S15" s="15"/>
      <c r="T15" s="15"/>
      <c r="U15" s="15"/>
      <c r="V15" s="15"/>
      <c r="W15" s="15"/>
      <c r="X15" s="15"/>
      <c r="Y15" s="93"/>
    </row>
    <row r="16" spans="1:25" ht="18" customHeight="1" x14ac:dyDescent="0.25">
      <c r="A16" s="11">
        <v>10</v>
      </c>
      <c r="B16" s="11">
        <v>63552</v>
      </c>
      <c r="C16" s="12" t="s">
        <v>150</v>
      </c>
      <c r="D16" s="11" t="s">
        <v>140</v>
      </c>
      <c r="E16" s="13" t="s">
        <v>24</v>
      </c>
      <c r="F16" s="11" t="s">
        <v>22</v>
      </c>
      <c r="G16" s="11">
        <f t="shared" si="0"/>
        <v>130</v>
      </c>
      <c r="H16" s="14"/>
      <c r="I16" s="15">
        <v>10</v>
      </c>
      <c r="J16" s="15">
        <v>25</v>
      </c>
      <c r="K16" s="15"/>
      <c r="L16" s="15"/>
      <c r="M16" s="11"/>
      <c r="N16" s="11"/>
      <c r="O16" s="15"/>
      <c r="P16" s="15"/>
      <c r="Q16" s="15"/>
      <c r="R16" s="15"/>
      <c r="S16" s="15"/>
      <c r="T16" s="15">
        <f>45/2</f>
        <v>22.5</v>
      </c>
      <c r="U16" s="15"/>
      <c r="V16" s="15">
        <f>95/2</f>
        <v>47.5</v>
      </c>
      <c r="W16" s="15"/>
      <c r="X16" s="15">
        <v>25</v>
      </c>
      <c r="Y16" s="93"/>
    </row>
    <row r="17" spans="1:26" ht="18" customHeight="1" x14ac:dyDescent="0.25">
      <c r="A17" s="11">
        <v>13</v>
      </c>
      <c r="B17" s="11">
        <v>65848</v>
      </c>
      <c r="C17" s="31" t="s">
        <v>391</v>
      </c>
      <c r="D17" s="29" t="s">
        <v>140</v>
      </c>
      <c r="E17" s="30" t="s">
        <v>24</v>
      </c>
      <c r="F17" s="29" t="s">
        <v>32</v>
      </c>
      <c r="G17" s="11">
        <f t="shared" si="0"/>
        <v>127</v>
      </c>
      <c r="H17" s="2"/>
      <c r="I17" s="15">
        <v>7</v>
      </c>
      <c r="J17" s="15"/>
      <c r="K17" s="15"/>
      <c r="L17" s="15"/>
      <c r="M17" s="11">
        <v>35</v>
      </c>
      <c r="N17" s="11"/>
      <c r="O17" s="15">
        <v>85</v>
      </c>
      <c r="P17" s="15"/>
      <c r="Q17" s="15"/>
      <c r="R17" s="15"/>
      <c r="S17" s="15"/>
      <c r="T17" s="15"/>
      <c r="U17" s="15"/>
      <c r="V17" s="15"/>
      <c r="W17" s="15"/>
      <c r="X17" s="15"/>
      <c r="Y17" s="93"/>
    </row>
    <row r="18" spans="1:26" ht="18" customHeight="1" x14ac:dyDescent="0.25">
      <c r="A18" s="11">
        <v>14</v>
      </c>
      <c r="B18" s="11">
        <v>66118</v>
      </c>
      <c r="C18" s="20" t="s">
        <v>152</v>
      </c>
      <c r="D18" s="11" t="s">
        <v>140</v>
      </c>
      <c r="E18" s="13" t="s">
        <v>24</v>
      </c>
      <c r="F18" s="11" t="s">
        <v>46</v>
      </c>
      <c r="G18" s="11">
        <f t="shared" si="0"/>
        <v>122.5</v>
      </c>
      <c r="H18" s="2"/>
      <c r="I18" s="15"/>
      <c r="J18" s="15"/>
      <c r="K18" s="15"/>
      <c r="L18" s="15"/>
      <c r="M18" s="11"/>
      <c r="N18" s="11"/>
      <c r="O18" s="15"/>
      <c r="P18" s="15"/>
      <c r="Q18" s="15">
        <v>95</v>
      </c>
      <c r="R18" s="15"/>
      <c r="S18" s="15">
        <v>27.5</v>
      </c>
      <c r="T18" s="15"/>
      <c r="U18" s="15"/>
      <c r="V18" s="15"/>
      <c r="W18" s="15"/>
      <c r="X18" s="15"/>
      <c r="Y18" s="93"/>
    </row>
    <row r="19" spans="1:26" ht="18" customHeight="1" x14ac:dyDescent="0.25">
      <c r="A19" s="11">
        <v>15</v>
      </c>
      <c r="B19" s="11">
        <v>52215</v>
      </c>
      <c r="C19" s="12" t="s">
        <v>147</v>
      </c>
      <c r="D19" s="11" t="s">
        <v>140</v>
      </c>
      <c r="E19" s="13" t="s">
        <v>24</v>
      </c>
      <c r="F19" s="11" t="s">
        <v>37</v>
      </c>
      <c r="G19" s="11">
        <f t="shared" si="0"/>
        <v>120</v>
      </c>
      <c r="H19" s="14"/>
      <c r="I19" s="15"/>
      <c r="J19" s="15"/>
      <c r="K19" s="15"/>
      <c r="L19" s="15"/>
      <c r="M19" s="11"/>
      <c r="N19" s="11"/>
      <c r="O19" s="15"/>
      <c r="P19" s="15"/>
      <c r="Q19" s="15"/>
      <c r="R19" s="15">
        <v>120</v>
      </c>
      <c r="S19" s="15"/>
      <c r="T19" s="15"/>
      <c r="U19" s="15"/>
      <c r="V19" s="15"/>
      <c r="W19" s="15"/>
      <c r="X19" s="15"/>
      <c r="Y19" s="93"/>
    </row>
    <row r="20" spans="1:26" ht="18" customHeight="1" x14ac:dyDescent="0.25">
      <c r="A20" s="11">
        <v>16</v>
      </c>
      <c r="B20" s="11">
        <v>66175</v>
      </c>
      <c r="C20" s="12" t="s">
        <v>148</v>
      </c>
      <c r="D20" s="11" t="s">
        <v>140</v>
      </c>
      <c r="E20" s="13" t="s">
        <v>24</v>
      </c>
      <c r="F20" s="11" t="s">
        <v>37</v>
      </c>
      <c r="G20" s="11">
        <f t="shared" si="0"/>
        <v>110</v>
      </c>
      <c r="H20" s="14"/>
      <c r="I20" s="15"/>
      <c r="J20" s="15"/>
      <c r="K20" s="15"/>
      <c r="L20" s="15"/>
      <c r="M20" s="11"/>
      <c r="N20" s="11"/>
      <c r="O20" s="15"/>
      <c r="P20" s="15"/>
      <c r="Q20" s="15"/>
      <c r="R20" s="15">
        <v>110</v>
      </c>
      <c r="S20" s="15"/>
      <c r="T20" s="15"/>
      <c r="U20" s="15"/>
      <c r="V20" s="15"/>
      <c r="W20" s="15"/>
      <c r="X20" s="15"/>
      <c r="Y20" s="93"/>
    </row>
    <row r="21" spans="1:26" ht="18" customHeight="1" x14ac:dyDescent="0.25">
      <c r="A21" s="11">
        <v>16</v>
      </c>
      <c r="B21" s="11">
        <v>66776</v>
      </c>
      <c r="C21" s="20" t="s">
        <v>155</v>
      </c>
      <c r="D21" s="11" t="s">
        <v>140</v>
      </c>
      <c r="E21" s="13" t="s">
        <v>24</v>
      </c>
      <c r="F21" s="11" t="s">
        <v>46</v>
      </c>
      <c r="G21" s="11">
        <f t="shared" si="0"/>
        <v>110</v>
      </c>
      <c r="H21" s="2"/>
      <c r="I21" s="15"/>
      <c r="J21" s="15"/>
      <c r="K21" s="15"/>
      <c r="L21" s="15"/>
      <c r="M21" s="11"/>
      <c r="N21" s="11"/>
      <c r="O21" s="15"/>
      <c r="P21" s="15"/>
      <c r="Q21" s="15">
        <v>110</v>
      </c>
      <c r="R21" s="15"/>
      <c r="S21" s="15"/>
      <c r="T21" s="15"/>
      <c r="U21" s="15"/>
      <c r="V21" s="15"/>
      <c r="W21" s="15"/>
      <c r="X21" s="15"/>
      <c r="Y21" s="93"/>
    </row>
    <row r="22" spans="1:26" ht="18" customHeight="1" x14ac:dyDescent="0.25">
      <c r="A22" s="11">
        <v>18</v>
      </c>
      <c r="B22" s="11">
        <v>65743</v>
      </c>
      <c r="C22" s="20" t="s">
        <v>383</v>
      </c>
      <c r="D22" s="11" t="s">
        <v>140</v>
      </c>
      <c r="E22" s="13" t="s">
        <v>24</v>
      </c>
      <c r="F22" s="11" t="s">
        <v>22</v>
      </c>
      <c r="G22" s="11">
        <f t="shared" si="0"/>
        <v>97</v>
      </c>
      <c r="H22" s="2"/>
      <c r="I22" s="15">
        <v>7</v>
      </c>
      <c r="J22" s="15">
        <v>35</v>
      </c>
      <c r="K22" s="15"/>
      <c r="L22" s="15"/>
      <c r="M22" s="11"/>
      <c r="N22" s="11"/>
      <c r="O22" s="15"/>
      <c r="P22" s="15">
        <v>55</v>
      </c>
      <c r="Q22" s="15"/>
      <c r="R22" s="15"/>
      <c r="S22" s="15"/>
      <c r="T22" s="15"/>
      <c r="U22" s="15"/>
      <c r="V22" s="15"/>
      <c r="W22" s="15"/>
      <c r="X22" s="15"/>
      <c r="Y22" s="93"/>
    </row>
    <row r="23" spans="1:26" ht="18" customHeight="1" x14ac:dyDescent="0.25">
      <c r="A23" s="11">
        <v>19</v>
      </c>
      <c r="B23" s="11">
        <v>66803</v>
      </c>
      <c r="C23" s="20" t="s">
        <v>156</v>
      </c>
      <c r="D23" s="11" t="s">
        <v>140</v>
      </c>
      <c r="E23" s="13" t="s">
        <v>24</v>
      </c>
      <c r="F23" s="11" t="s">
        <v>46</v>
      </c>
      <c r="G23" s="11">
        <f t="shared" si="0"/>
        <v>90</v>
      </c>
      <c r="H23" s="24"/>
      <c r="I23" s="15"/>
      <c r="J23" s="15"/>
      <c r="K23" s="15"/>
      <c r="L23" s="15"/>
      <c r="M23" s="11"/>
      <c r="N23" s="11"/>
      <c r="O23" s="15"/>
      <c r="P23" s="15"/>
      <c r="Q23" s="15">
        <v>90</v>
      </c>
      <c r="R23" s="15"/>
      <c r="S23" s="15"/>
      <c r="T23" s="15"/>
      <c r="U23" s="15"/>
      <c r="V23" s="15"/>
      <c r="W23" s="15"/>
      <c r="X23" s="15"/>
      <c r="Y23" s="93"/>
    </row>
    <row r="24" spans="1:26" ht="18" customHeight="1" x14ac:dyDescent="0.25">
      <c r="A24" s="11">
        <v>20</v>
      </c>
      <c r="B24" s="11">
        <v>65581</v>
      </c>
      <c r="C24" s="31" t="s">
        <v>420</v>
      </c>
      <c r="D24" s="29" t="s">
        <v>140</v>
      </c>
      <c r="E24" s="30" t="s">
        <v>133</v>
      </c>
      <c r="F24" s="29" t="s">
        <v>40</v>
      </c>
      <c r="G24" s="11">
        <f t="shared" si="0"/>
        <v>75</v>
      </c>
      <c r="H24" s="24"/>
      <c r="I24" s="15"/>
      <c r="J24" s="15"/>
      <c r="K24" s="15"/>
      <c r="L24" s="15">
        <v>15</v>
      </c>
      <c r="M24" s="11"/>
      <c r="N24" s="11">
        <v>60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93"/>
    </row>
    <row r="25" spans="1:26" ht="18" customHeight="1" x14ac:dyDescent="0.25">
      <c r="A25" s="11">
        <v>21</v>
      </c>
      <c r="B25" s="11">
        <v>60863</v>
      </c>
      <c r="C25" s="31" t="s">
        <v>457</v>
      </c>
      <c r="D25" s="29" t="s">
        <v>140</v>
      </c>
      <c r="E25" s="30" t="s">
        <v>24</v>
      </c>
      <c r="F25" s="29" t="s">
        <v>424</v>
      </c>
      <c r="G25" s="11">
        <f t="shared" si="0"/>
        <v>65</v>
      </c>
      <c r="H25" s="24"/>
      <c r="I25" s="15">
        <v>10</v>
      </c>
      <c r="J25" s="15"/>
      <c r="K25" s="15">
        <v>55</v>
      </c>
      <c r="L25" s="15"/>
      <c r="M25" s="11"/>
      <c r="N25" s="11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93"/>
    </row>
    <row r="26" spans="1:26" ht="18" customHeight="1" x14ac:dyDescent="0.25">
      <c r="A26" s="11">
        <v>22</v>
      </c>
      <c r="B26" s="11">
        <v>66167</v>
      </c>
      <c r="C26" s="20" t="s">
        <v>153</v>
      </c>
      <c r="D26" s="11" t="s">
        <v>140</v>
      </c>
      <c r="E26" s="13" t="s">
        <v>24</v>
      </c>
      <c r="F26" s="11" t="s">
        <v>46</v>
      </c>
      <c r="G26" s="11">
        <f t="shared" si="0"/>
        <v>25</v>
      </c>
      <c r="H26" s="24"/>
      <c r="I26" s="15"/>
      <c r="J26" s="15"/>
      <c r="K26" s="15"/>
      <c r="L26" s="15"/>
      <c r="M26" s="11"/>
      <c r="N26" s="11"/>
      <c r="O26" s="15"/>
      <c r="P26" s="15"/>
      <c r="Q26" s="15"/>
      <c r="R26" s="15"/>
      <c r="S26" s="15">
        <v>25</v>
      </c>
      <c r="T26" s="15"/>
      <c r="U26" s="15"/>
      <c r="V26" s="15"/>
      <c r="W26" s="15"/>
      <c r="X26" s="15"/>
      <c r="Y26" s="93"/>
    </row>
    <row r="27" spans="1:26" ht="18" customHeight="1" x14ac:dyDescent="0.25">
      <c r="A27" s="11">
        <v>23</v>
      </c>
      <c r="B27" s="11">
        <v>65664</v>
      </c>
      <c r="C27" s="31" t="s">
        <v>421</v>
      </c>
      <c r="D27" s="29" t="s">
        <v>140</v>
      </c>
      <c r="E27" s="30" t="s">
        <v>197</v>
      </c>
      <c r="F27" s="29" t="s">
        <v>40</v>
      </c>
      <c r="G27" s="11">
        <f t="shared" si="0"/>
        <v>13</v>
      </c>
      <c r="H27" s="24"/>
      <c r="I27" s="15"/>
      <c r="J27" s="15"/>
      <c r="K27" s="15"/>
      <c r="L27" s="15">
        <v>13</v>
      </c>
      <c r="M27" s="11"/>
      <c r="N27" s="11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93"/>
    </row>
    <row r="28" spans="1:26" ht="18" customHeight="1" x14ac:dyDescent="0.25">
      <c r="A28" s="11">
        <v>24</v>
      </c>
      <c r="B28" s="11">
        <v>64058</v>
      </c>
      <c r="C28" s="31" t="s">
        <v>476</v>
      </c>
      <c r="D28" s="29" t="s">
        <v>140</v>
      </c>
      <c r="E28" s="30" t="s">
        <v>477</v>
      </c>
      <c r="F28" s="29" t="s">
        <v>53</v>
      </c>
      <c r="G28" s="11">
        <f t="shared" si="0"/>
        <v>7</v>
      </c>
      <c r="H28" s="2"/>
      <c r="I28" s="15">
        <v>7</v>
      </c>
      <c r="J28" s="15"/>
      <c r="K28" s="15"/>
      <c r="L28" s="15"/>
      <c r="M28" s="11"/>
      <c r="N28" s="11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93"/>
    </row>
    <row r="29" spans="1:26" ht="6" customHeight="1" x14ac:dyDescent="0.25">
      <c r="A29" s="53"/>
      <c r="B29" s="53"/>
      <c r="C29" s="53"/>
      <c r="D29" s="53"/>
      <c r="E29" s="53"/>
      <c r="F29" s="53"/>
      <c r="G29" s="53"/>
      <c r="H29" s="55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4"/>
      <c r="Z29" s="51"/>
    </row>
  </sheetData>
  <sheetProtection algorithmName="SHA-512" hashValue="5Jlrk8wJj0f26U6OxWS/QWAYN03ZTzX9CSCQH5qYOLILqTSYaxYpJRuUEuUqJlWs2Dc8GzzJAtFWbPSs9k5Vbg==" saltValue="1AsEzg0vTuWMXz+ZFTydUA==" spinCount="100000" sheet="1" objects="1" scenarios="1"/>
  <mergeCells count="19">
    <mergeCell ref="Y1:Y28"/>
    <mergeCell ref="K1:K2"/>
    <mergeCell ref="J1:J2"/>
    <mergeCell ref="V1:V2"/>
    <mergeCell ref="W1:W2"/>
    <mergeCell ref="X1:X2"/>
    <mergeCell ref="T1:T2"/>
    <mergeCell ref="U1:U2"/>
    <mergeCell ref="A1:G1"/>
    <mergeCell ref="I1:I2"/>
    <mergeCell ref="Q1:Q2"/>
    <mergeCell ref="R1:R2"/>
    <mergeCell ref="S1:S2"/>
    <mergeCell ref="A2:G2"/>
    <mergeCell ref="P1:P2"/>
    <mergeCell ref="O1:O2"/>
    <mergeCell ref="M1:M2"/>
    <mergeCell ref="L1:L2"/>
    <mergeCell ref="N1:N2"/>
  </mergeCells>
  <conditionalFormatting sqref="B1:C1 B4">
    <cfRule type="expression" dxfId="99" priority="5">
      <formula>AND(COUNTIF($B$1:$C$2,B29)+COUNTIF($B$4:$C$4,B29)+COUNTIF($B$29:$C$65511,B29)&gt;1,NOT(ISBLANK(B29)))</formula>
    </cfRule>
  </conditionalFormatting>
  <conditionalFormatting sqref="B2:C2">
    <cfRule type="expression" dxfId="98" priority="3">
      <formula>AND(COUNTIF($B$1:$C$2,B2)+COUNTIF($B$4:$C$4,B2)+COUNTIF($B$6:$C$65527,B2)&gt;1,NOT(ISBLANK(B2)))</formula>
    </cfRule>
  </conditionalFormatting>
  <conditionalFormatting sqref="B5:C28">
    <cfRule type="duplicateValues" dxfId="97" priority="1"/>
    <cfRule type="duplicateValues" dxfId="96" priority="2"/>
  </conditionalFormatting>
  <conditionalFormatting sqref="B17:C28">
    <cfRule type="expression" dxfId="95" priority="4">
      <formula>AND(COUNTIF($B$1:$C$2,B17)+COUNTIF($B$4:$C$4,B17)+COUNTIF($B$29:$C$65511,B17)&gt;1,NOT(ISBLANK(B17)))</formula>
    </cfRule>
  </conditionalFormatting>
  <conditionalFormatting sqref="B30:C1005">
    <cfRule type="expression" dxfId="94" priority="415">
      <formula>AND(COUNTIF($B$1:$C$2,B53)+COUNTIF($B$4:$C$4,B53)+COUNTIF($B$29:$C$65511,B53)&gt;1,NOT(ISBLANK(B53)))</formula>
    </cfRule>
  </conditionalFormatting>
  <conditionalFormatting sqref="C4">
    <cfRule type="expression" dxfId="93" priority="6">
      <formula>AND(COUNTIF($B$1:$C$2,C4)+COUNTIF($B$4:$C$4,C4)+COUNTIF($B$7:$C$65511,C4)&gt;1,NOT(ISBLANK(C4)))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7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8.1796875" customWidth="1"/>
    <col min="4" max="4" width="10.1796875" customWidth="1"/>
    <col min="5" max="5" width="41.54296875" customWidth="1"/>
    <col min="6" max="6" width="7.81640625" customWidth="1"/>
    <col min="7" max="7" width="8" customWidth="1"/>
    <col min="8" max="8" width="1" customWidth="1"/>
    <col min="9" max="9" width="5" customWidth="1"/>
    <col min="10" max="10" width="6.81640625" customWidth="1"/>
    <col min="11" max="11" width="1" customWidth="1"/>
    <col min="12" max="19" width="8" customWidth="1"/>
  </cols>
  <sheetData>
    <row r="1" spans="1:11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0</v>
      </c>
      <c r="K1" s="93"/>
    </row>
    <row r="2" spans="1:11" ht="96.75" customHeight="1" x14ac:dyDescent="0.25">
      <c r="A2" s="87" t="s">
        <v>519</v>
      </c>
      <c r="B2" s="88"/>
      <c r="C2" s="88"/>
      <c r="D2" s="88"/>
      <c r="E2" s="88"/>
      <c r="F2" s="88"/>
      <c r="G2" s="89"/>
      <c r="H2" s="2"/>
      <c r="I2" s="81"/>
      <c r="J2" s="81"/>
      <c r="K2" s="93"/>
    </row>
    <row r="3" spans="1:11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45914</v>
      </c>
      <c r="K3" s="93"/>
    </row>
    <row r="4" spans="1:11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10" t="s">
        <v>14</v>
      </c>
      <c r="K4" s="93"/>
    </row>
    <row r="5" spans="1:11" ht="18" customHeight="1" x14ac:dyDescent="0.25">
      <c r="A5" s="11">
        <v>1</v>
      </c>
      <c r="B5" s="11">
        <v>53243</v>
      </c>
      <c r="C5" s="12" t="s">
        <v>378</v>
      </c>
      <c r="D5" s="11" t="s">
        <v>379</v>
      </c>
      <c r="E5" s="13" t="s">
        <v>36</v>
      </c>
      <c r="F5" s="11" t="s">
        <v>46</v>
      </c>
      <c r="G5" s="11">
        <f t="shared" ref="G5:G6" si="0">SUM(I5:Q5)</f>
        <v>75</v>
      </c>
      <c r="H5" s="25"/>
      <c r="I5" s="15"/>
      <c r="J5" s="15">
        <v>75</v>
      </c>
      <c r="K5" s="93"/>
    </row>
    <row r="6" spans="1:11" ht="18" customHeight="1" x14ac:dyDescent="0.25">
      <c r="A6" s="11">
        <v>2</v>
      </c>
      <c r="B6" s="11">
        <v>62388</v>
      </c>
      <c r="C6" s="28" t="s">
        <v>478</v>
      </c>
      <c r="D6" s="29" t="s">
        <v>379</v>
      </c>
      <c r="E6" s="30" t="s">
        <v>36</v>
      </c>
      <c r="F6" s="29" t="s">
        <v>53</v>
      </c>
      <c r="G6" s="11">
        <f t="shared" si="0"/>
        <v>10</v>
      </c>
      <c r="H6" s="25"/>
      <c r="I6" s="15">
        <v>10</v>
      </c>
      <c r="J6" s="15"/>
      <c r="K6" s="93"/>
    </row>
    <row r="7" spans="1:11" ht="6.65" customHeight="1" x14ac:dyDescent="0.25">
      <c r="A7" s="76"/>
      <c r="B7" s="76"/>
      <c r="C7" s="76"/>
      <c r="D7" s="76"/>
      <c r="E7" s="76"/>
      <c r="F7" s="76"/>
      <c r="G7" s="76"/>
      <c r="H7" s="76"/>
      <c r="I7" s="76"/>
      <c r="J7" s="76"/>
      <c r="K7" s="77"/>
    </row>
  </sheetData>
  <sheetProtection algorithmName="SHA-512" hashValue="cSwccd7nJQTHHNQGRmu+NWYpdwD7iyxUx7gAE/u/mR0qcVQfi8yTdSMbi+g1zC0gR8qLf+i7qTexThZ/kJjANA==" saltValue="lk9W76bNIR2E1c+GQKQdlA==" spinCount="100000" sheet="1" objects="1" scenarios="1"/>
  <mergeCells count="6">
    <mergeCell ref="A7:K7"/>
    <mergeCell ref="K1:K6"/>
    <mergeCell ref="I1:I2"/>
    <mergeCell ref="J1:J2"/>
    <mergeCell ref="A1:G1"/>
    <mergeCell ref="A2:G2"/>
  </mergeCells>
  <conditionalFormatting sqref="B4">
    <cfRule type="expression" dxfId="92" priority="13">
      <formula>AND(COUNTIF($B$1:$C$2,B10)+COUNTIF($B$4:$C$4,B10)+COUNTIF($B$8:$C$65489,B10)&gt;1,NOT(ISBLANK(B10)))</formula>
    </cfRule>
  </conditionalFormatting>
  <conditionalFormatting sqref="B5:C6">
    <cfRule type="duplicateValues" dxfId="91" priority="1"/>
  </conditionalFormatting>
  <conditionalFormatting sqref="B8:C983">
    <cfRule type="expression" dxfId="90" priority="416">
      <formula>AND(COUNTIF($B$1:$C$2,B31)+COUNTIF($B$4:$C$4,B31)+COUNTIF($B$8:$C$65489,B31)&gt;1,NOT(ISBLANK(B31)))</formula>
    </cfRule>
  </conditionalFormatting>
  <conditionalFormatting sqref="C4">
    <cfRule type="expression" dxfId="89" priority="15">
      <formula>AND(COUNTIF($B$1:$C$2,C4)+COUNTIF($B$4:$C$4,C4)+COUNTIF($B$8:$C$65489,C4)&gt;1,NOT(ISBLANK(C4)))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8"/>
  <dimension ref="A1:Z87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81640625" customWidth="1"/>
    <col min="2" max="2" width="9.81640625" customWidth="1"/>
    <col min="3" max="3" width="45.36328125" customWidth="1"/>
    <col min="4" max="4" width="6.90625" customWidth="1"/>
    <col min="5" max="5" width="48.90625" customWidth="1"/>
    <col min="6" max="6" width="6.81640625" customWidth="1"/>
    <col min="7" max="7" width="7" customWidth="1"/>
    <col min="8" max="8" width="1" customWidth="1"/>
    <col min="9" max="9" width="4.453125" customWidth="1"/>
    <col min="10" max="12" width="6.36328125" customWidth="1"/>
    <col min="13" max="13" width="6.453125" customWidth="1"/>
    <col min="14" max="25" width="6" customWidth="1"/>
    <col min="26" max="26" width="1" customWidth="1"/>
    <col min="27" max="33" width="8" customWidth="1"/>
  </cols>
  <sheetData>
    <row r="1" spans="1:2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82" t="s">
        <v>4</v>
      </c>
      <c r="V1" s="70" t="s">
        <v>5</v>
      </c>
      <c r="W1" s="70" t="s">
        <v>6</v>
      </c>
      <c r="X1" s="70" t="s">
        <v>7</v>
      </c>
      <c r="Y1" s="82" t="s">
        <v>8</v>
      </c>
      <c r="Z1" s="93"/>
    </row>
    <row r="2" spans="1:26" ht="65.400000000000006" customHeight="1" x14ac:dyDescent="0.25">
      <c r="A2" s="87" t="s">
        <v>518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3"/>
      <c r="V2" s="81"/>
      <c r="W2" s="81"/>
      <c r="X2" s="81"/>
      <c r="Y2" s="83"/>
      <c r="Z2" s="93"/>
    </row>
    <row r="3" spans="1:26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45809</v>
      </c>
      <c r="V3" s="7">
        <v>45760</v>
      </c>
      <c r="W3" s="7">
        <v>45753</v>
      </c>
      <c r="X3" s="7">
        <v>45704</v>
      </c>
      <c r="Y3" s="7">
        <v>45697</v>
      </c>
      <c r="Z3" s="93"/>
    </row>
    <row r="4" spans="1:2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17</v>
      </c>
      <c r="V4" s="10" t="s">
        <v>16</v>
      </c>
      <c r="W4" s="10" t="s">
        <v>18</v>
      </c>
      <c r="X4" s="10" t="s">
        <v>16</v>
      </c>
      <c r="Y4" s="10" t="s">
        <v>16</v>
      </c>
      <c r="Z4" s="93"/>
    </row>
    <row r="5" spans="1:26" ht="18" customHeight="1" x14ac:dyDescent="0.25">
      <c r="A5" s="11">
        <v>1</v>
      </c>
      <c r="B5" s="11">
        <v>22694</v>
      </c>
      <c r="C5" s="12" t="s">
        <v>157</v>
      </c>
      <c r="D5" s="11" t="s">
        <v>158</v>
      </c>
      <c r="E5" s="13" t="s">
        <v>24</v>
      </c>
      <c r="F5" s="11" t="s">
        <v>22</v>
      </c>
      <c r="G5" s="11">
        <f t="shared" ref="G5:G36" si="0">SUM(I5:Y5)</f>
        <v>490</v>
      </c>
      <c r="H5" s="14"/>
      <c r="I5" s="15">
        <v>10</v>
      </c>
      <c r="J5" s="15"/>
      <c r="K5" s="15"/>
      <c r="L5" s="15">
        <v>20</v>
      </c>
      <c r="M5" s="11"/>
      <c r="N5" s="15"/>
      <c r="O5" s="15"/>
      <c r="P5" s="15">
        <v>110</v>
      </c>
      <c r="Q5" s="15"/>
      <c r="R5" s="15">
        <v>130</v>
      </c>
      <c r="S5" s="15"/>
      <c r="T5" s="15">
        <v>60</v>
      </c>
      <c r="U5" s="15"/>
      <c r="V5" s="15"/>
      <c r="W5" s="15">
        <v>110</v>
      </c>
      <c r="X5" s="15"/>
      <c r="Y5" s="15">
        <v>50</v>
      </c>
      <c r="Z5" s="93"/>
    </row>
    <row r="6" spans="1:26" ht="18" customHeight="1" x14ac:dyDescent="0.25">
      <c r="A6" s="11">
        <v>2</v>
      </c>
      <c r="B6" s="11">
        <v>32326</v>
      </c>
      <c r="C6" s="12" t="s">
        <v>161</v>
      </c>
      <c r="D6" s="11" t="s">
        <v>158</v>
      </c>
      <c r="E6" s="13" t="s">
        <v>88</v>
      </c>
      <c r="F6" s="11" t="s">
        <v>40</v>
      </c>
      <c r="G6" s="11">
        <f t="shared" si="0"/>
        <v>446</v>
      </c>
      <c r="H6" s="14"/>
      <c r="I6" s="15">
        <v>1</v>
      </c>
      <c r="J6" s="15"/>
      <c r="K6" s="15"/>
      <c r="L6" s="15">
        <v>35</v>
      </c>
      <c r="M6" s="11"/>
      <c r="N6" s="15">
        <v>110</v>
      </c>
      <c r="O6" s="15"/>
      <c r="P6" s="15"/>
      <c r="Q6" s="15"/>
      <c r="R6" s="15">
        <v>300</v>
      </c>
      <c r="S6" s="15"/>
      <c r="T6" s="15"/>
      <c r="U6" s="15"/>
      <c r="V6" s="15"/>
      <c r="W6" s="15"/>
      <c r="X6" s="15"/>
      <c r="Y6" s="15"/>
      <c r="Z6" s="93"/>
    </row>
    <row r="7" spans="1:26" ht="18" customHeight="1" x14ac:dyDescent="0.25">
      <c r="A7" s="11">
        <v>3</v>
      </c>
      <c r="B7" s="11">
        <v>45754</v>
      </c>
      <c r="C7" s="12" t="s">
        <v>160</v>
      </c>
      <c r="D7" s="11" t="s">
        <v>158</v>
      </c>
      <c r="E7" s="13" t="s">
        <v>103</v>
      </c>
      <c r="F7" s="11" t="s">
        <v>40</v>
      </c>
      <c r="G7" s="11">
        <f t="shared" si="0"/>
        <v>413</v>
      </c>
      <c r="H7" s="14"/>
      <c r="I7" s="15">
        <v>5</v>
      </c>
      <c r="J7" s="15"/>
      <c r="K7" s="15"/>
      <c r="L7" s="15">
        <v>18</v>
      </c>
      <c r="M7" s="11"/>
      <c r="N7" s="15">
        <v>65</v>
      </c>
      <c r="O7" s="15"/>
      <c r="P7" s="15"/>
      <c r="Q7" s="15"/>
      <c r="R7" s="15">
        <v>160</v>
      </c>
      <c r="S7" s="15"/>
      <c r="T7" s="15">
        <v>50</v>
      </c>
      <c r="U7" s="15"/>
      <c r="V7" s="15">
        <v>55</v>
      </c>
      <c r="W7" s="15"/>
      <c r="X7" s="15">
        <v>60</v>
      </c>
      <c r="Y7" s="15"/>
      <c r="Z7" s="93"/>
    </row>
    <row r="8" spans="1:26" ht="18" customHeight="1" x14ac:dyDescent="0.25">
      <c r="A8" s="11">
        <v>4</v>
      </c>
      <c r="B8" s="11">
        <v>24590</v>
      </c>
      <c r="C8" s="12" t="s">
        <v>163</v>
      </c>
      <c r="D8" s="11" t="s">
        <v>158</v>
      </c>
      <c r="E8" s="45" t="s">
        <v>164</v>
      </c>
      <c r="F8" s="11" t="s">
        <v>40</v>
      </c>
      <c r="G8" s="11">
        <f t="shared" si="0"/>
        <v>378</v>
      </c>
      <c r="H8" s="14"/>
      <c r="I8" s="15">
        <v>3</v>
      </c>
      <c r="J8" s="15"/>
      <c r="K8" s="15"/>
      <c r="L8" s="15">
        <v>30</v>
      </c>
      <c r="M8" s="11"/>
      <c r="N8" s="15">
        <v>95</v>
      </c>
      <c r="O8" s="15"/>
      <c r="P8" s="15"/>
      <c r="Q8" s="15"/>
      <c r="R8" s="15">
        <v>250</v>
      </c>
      <c r="S8" s="15"/>
      <c r="T8" s="15"/>
      <c r="U8" s="15"/>
      <c r="V8" s="15"/>
      <c r="W8" s="15"/>
      <c r="X8" s="15"/>
      <c r="Y8" s="15"/>
      <c r="Z8" s="93"/>
    </row>
    <row r="9" spans="1:26" ht="18" customHeight="1" x14ac:dyDescent="0.25">
      <c r="A9" s="11">
        <v>5</v>
      </c>
      <c r="B9" s="11">
        <v>27809</v>
      </c>
      <c r="C9" s="12" t="s">
        <v>159</v>
      </c>
      <c r="D9" s="11" t="s">
        <v>158</v>
      </c>
      <c r="E9" s="13" t="s">
        <v>24</v>
      </c>
      <c r="F9" s="11" t="s">
        <v>22</v>
      </c>
      <c r="G9" s="11">
        <f t="shared" si="0"/>
        <v>347</v>
      </c>
      <c r="H9" s="14"/>
      <c r="I9" s="15">
        <v>7</v>
      </c>
      <c r="J9" s="15"/>
      <c r="K9" s="15"/>
      <c r="L9" s="15"/>
      <c r="M9" s="11"/>
      <c r="N9" s="15"/>
      <c r="O9" s="15"/>
      <c r="P9" s="15"/>
      <c r="Q9" s="15"/>
      <c r="R9" s="15">
        <v>140</v>
      </c>
      <c r="S9" s="15"/>
      <c r="T9" s="15">
        <v>45</v>
      </c>
      <c r="U9" s="15"/>
      <c r="V9" s="15"/>
      <c r="W9" s="15">
        <v>95</v>
      </c>
      <c r="X9" s="15"/>
      <c r="Y9" s="15">
        <v>60</v>
      </c>
      <c r="Z9" s="93"/>
    </row>
    <row r="10" spans="1:26" ht="18" customHeight="1" x14ac:dyDescent="0.25">
      <c r="A10" s="11">
        <v>6</v>
      </c>
      <c r="B10" s="11">
        <v>15129</v>
      </c>
      <c r="C10" s="12" t="s">
        <v>162</v>
      </c>
      <c r="D10" s="11" t="s">
        <v>158</v>
      </c>
      <c r="E10" s="13" t="s">
        <v>110</v>
      </c>
      <c r="F10" s="11" t="s">
        <v>40</v>
      </c>
      <c r="G10" s="11">
        <f t="shared" si="0"/>
        <v>346</v>
      </c>
      <c r="H10" s="14"/>
      <c r="I10" s="15"/>
      <c r="J10" s="15"/>
      <c r="K10" s="15"/>
      <c r="L10" s="15">
        <v>10</v>
      </c>
      <c r="M10" s="11"/>
      <c r="N10" s="15">
        <v>85</v>
      </c>
      <c r="O10" s="15"/>
      <c r="P10" s="15"/>
      <c r="Q10" s="15"/>
      <c r="R10" s="15">
        <v>75</v>
      </c>
      <c r="S10" s="15"/>
      <c r="T10" s="15">
        <v>20</v>
      </c>
      <c r="U10" s="15"/>
      <c r="V10" s="15">
        <v>45</v>
      </c>
      <c r="W10" s="15">
        <v>90</v>
      </c>
      <c r="X10" s="15">
        <v>20</v>
      </c>
      <c r="Y10" s="15">
        <v>1</v>
      </c>
      <c r="Z10" s="93"/>
    </row>
    <row r="11" spans="1:26" ht="18" customHeight="1" x14ac:dyDescent="0.25">
      <c r="A11" s="11">
        <v>7</v>
      </c>
      <c r="B11" s="11">
        <v>42193</v>
      </c>
      <c r="C11" s="12" t="s">
        <v>165</v>
      </c>
      <c r="D11" s="11" t="s">
        <v>158</v>
      </c>
      <c r="E11" s="45" t="s">
        <v>164</v>
      </c>
      <c r="F11" s="11" t="s">
        <v>40</v>
      </c>
      <c r="G11" s="11">
        <f t="shared" si="0"/>
        <v>295</v>
      </c>
      <c r="H11" s="14"/>
      <c r="I11" s="15"/>
      <c r="J11" s="15"/>
      <c r="K11" s="15"/>
      <c r="L11" s="15">
        <v>25</v>
      </c>
      <c r="M11" s="11"/>
      <c r="N11" s="15">
        <v>70</v>
      </c>
      <c r="O11" s="15"/>
      <c r="P11" s="15"/>
      <c r="Q11" s="15"/>
      <c r="R11" s="15">
        <v>200</v>
      </c>
      <c r="S11" s="15"/>
      <c r="T11" s="15"/>
      <c r="U11" s="15"/>
      <c r="V11" s="15"/>
      <c r="W11" s="15"/>
      <c r="X11" s="15"/>
      <c r="Y11" s="15"/>
      <c r="Z11" s="93"/>
    </row>
    <row r="12" spans="1:26" ht="18" customHeight="1" x14ac:dyDescent="0.25">
      <c r="A12" s="11">
        <v>8</v>
      </c>
      <c r="B12" s="11">
        <v>61982</v>
      </c>
      <c r="C12" s="12" t="s">
        <v>168</v>
      </c>
      <c r="D12" s="11" t="s">
        <v>158</v>
      </c>
      <c r="E12" s="13" t="s">
        <v>24</v>
      </c>
      <c r="F12" s="11" t="s">
        <v>22</v>
      </c>
      <c r="G12" s="11">
        <f t="shared" si="0"/>
        <v>275</v>
      </c>
      <c r="H12" s="14"/>
      <c r="I12" s="15">
        <v>2</v>
      </c>
      <c r="J12" s="15">
        <v>13</v>
      </c>
      <c r="K12" s="15"/>
      <c r="L12" s="15"/>
      <c r="M12" s="11"/>
      <c r="N12" s="15"/>
      <c r="O12" s="15"/>
      <c r="P12" s="15">
        <v>90</v>
      </c>
      <c r="Q12" s="15"/>
      <c r="R12" s="15">
        <v>95</v>
      </c>
      <c r="S12" s="15"/>
      <c r="T12" s="15">
        <v>5</v>
      </c>
      <c r="U12" s="15"/>
      <c r="V12" s="15">
        <v>30</v>
      </c>
      <c r="W12" s="15">
        <v>25</v>
      </c>
      <c r="X12" s="15"/>
      <c r="Y12" s="11">
        <v>15</v>
      </c>
      <c r="Z12" s="93"/>
    </row>
    <row r="13" spans="1:26" ht="18" customHeight="1" x14ac:dyDescent="0.25">
      <c r="A13" s="11">
        <v>9</v>
      </c>
      <c r="B13" s="11">
        <v>27760</v>
      </c>
      <c r="C13" s="12" t="s">
        <v>169</v>
      </c>
      <c r="D13" s="11" t="s">
        <v>158</v>
      </c>
      <c r="E13" s="13" t="s">
        <v>170</v>
      </c>
      <c r="F13" s="11" t="s">
        <v>22</v>
      </c>
      <c r="G13" s="11">
        <f t="shared" si="0"/>
        <v>270</v>
      </c>
      <c r="H13" s="14"/>
      <c r="I13" s="15">
        <v>5</v>
      </c>
      <c r="J13" s="15"/>
      <c r="K13" s="15"/>
      <c r="L13" s="15"/>
      <c r="M13" s="11"/>
      <c r="N13" s="15"/>
      <c r="O13" s="15"/>
      <c r="P13" s="15">
        <v>95</v>
      </c>
      <c r="Q13" s="15"/>
      <c r="R13" s="15">
        <v>100</v>
      </c>
      <c r="S13" s="15"/>
      <c r="T13" s="15">
        <v>15</v>
      </c>
      <c r="U13" s="15"/>
      <c r="V13" s="15"/>
      <c r="W13" s="15"/>
      <c r="X13" s="15"/>
      <c r="Y13" s="15">
        <v>55</v>
      </c>
      <c r="Z13" s="93"/>
    </row>
    <row r="14" spans="1:26" ht="18" customHeight="1" x14ac:dyDescent="0.25">
      <c r="A14" s="11">
        <v>10</v>
      </c>
      <c r="B14" s="11">
        <v>55696</v>
      </c>
      <c r="C14" s="12" t="s">
        <v>167</v>
      </c>
      <c r="D14" s="11" t="s">
        <v>158</v>
      </c>
      <c r="E14" s="45" t="s">
        <v>76</v>
      </c>
      <c r="F14" s="11" t="s">
        <v>22</v>
      </c>
      <c r="G14" s="11">
        <f t="shared" si="0"/>
        <v>258</v>
      </c>
      <c r="H14" s="14"/>
      <c r="I14" s="15">
        <v>3</v>
      </c>
      <c r="J14" s="15"/>
      <c r="K14" s="15"/>
      <c r="L14" s="15"/>
      <c r="M14" s="11"/>
      <c r="N14" s="15"/>
      <c r="O14" s="15"/>
      <c r="P14" s="15">
        <v>80</v>
      </c>
      <c r="Q14" s="15"/>
      <c r="R14" s="15">
        <v>55</v>
      </c>
      <c r="S14" s="15"/>
      <c r="T14" s="15">
        <v>30</v>
      </c>
      <c r="U14" s="15"/>
      <c r="V14" s="15"/>
      <c r="W14" s="15">
        <v>80</v>
      </c>
      <c r="X14" s="15"/>
      <c r="Y14" s="15">
        <v>10</v>
      </c>
      <c r="Z14" s="93"/>
    </row>
    <row r="15" spans="1:26" ht="18" customHeight="1" x14ac:dyDescent="0.25">
      <c r="A15" s="11">
        <v>11</v>
      </c>
      <c r="B15" s="11">
        <v>41884</v>
      </c>
      <c r="C15" s="12" t="s">
        <v>173</v>
      </c>
      <c r="D15" s="11" t="s">
        <v>158</v>
      </c>
      <c r="E15" s="13" t="s">
        <v>24</v>
      </c>
      <c r="F15" s="11" t="s">
        <v>174</v>
      </c>
      <c r="G15" s="11">
        <f t="shared" si="0"/>
        <v>220</v>
      </c>
      <c r="H15" s="14"/>
      <c r="I15" s="15"/>
      <c r="J15" s="15"/>
      <c r="K15" s="15">
        <v>110</v>
      </c>
      <c r="L15" s="15"/>
      <c r="M15" s="11"/>
      <c r="N15" s="15"/>
      <c r="O15" s="15"/>
      <c r="P15" s="15"/>
      <c r="Q15" s="15"/>
      <c r="R15" s="15">
        <v>110</v>
      </c>
      <c r="S15" s="15"/>
      <c r="T15" s="15"/>
      <c r="U15" s="15"/>
      <c r="V15" s="15"/>
      <c r="W15" s="15"/>
      <c r="X15" s="15"/>
      <c r="Y15" s="15"/>
      <c r="Z15" s="93"/>
    </row>
    <row r="16" spans="1:26" ht="18" customHeight="1" x14ac:dyDescent="0.25">
      <c r="A16" s="11">
        <v>12</v>
      </c>
      <c r="B16" s="11">
        <v>35173</v>
      </c>
      <c r="C16" s="12" t="s">
        <v>166</v>
      </c>
      <c r="D16" s="11" t="s">
        <v>158</v>
      </c>
      <c r="E16" s="13" t="s">
        <v>24</v>
      </c>
      <c r="F16" s="11" t="s">
        <v>32</v>
      </c>
      <c r="G16" s="11">
        <f t="shared" si="0"/>
        <v>215</v>
      </c>
      <c r="H16" s="14"/>
      <c r="I16" s="15"/>
      <c r="J16" s="15">
        <v>35</v>
      </c>
      <c r="K16" s="15"/>
      <c r="L16" s="15"/>
      <c r="M16" s="11"/>
      <c r="N16" s="15"/>
      <c r="O16" s="15"/>
      <c r="P16" s="15"/>
      <c r="Q16" s="15"/>
      <c r="R16" s="15">
        <v>180</v>
      </c>
      <c r="S16" s="15"/>
      <c r="T16" s="15"/>
      <c r="U16" s="15"/>
      <c r="V16" s="15"/>
      <c r="W16" s="15"/>
      <c r="X16" s="15"/>
      <c r="Y16" s="15"/>
      <c r="Z16" s="93"/>
    </row>
    <row r="17" spans="1:26" ht="18" customHeight="1" x14ac:dyDescent="0.25">
      <c r="A17" s="11">
        <v>13</v>
      </c>
      <c r="B17" s="11">
        <v>27771</v>
      </c>
      <c r="C17" s="12" t="s">
        <v>180</v>
      </c>
      <c r="D17" s="11" t="s">
        <v>158</v>
      </c>
      <c r="E17" s="13" t="s">
        <v>24</v>
      </c>
      <c r="F17" s="11" t="s">
        <v>22</v>
      </c>
      <c r="G17" s="11">
        <f t="shared" si="0"/>
        <v>188</v>
      </c>
      <c r="H17" s="14"/>
      <c r="I17" s="15"/>
      <c r="J17" s="15">
        <v>15</v>
      </c>
      <c r="K17" s="15"/>
      <c r="L17" s="15"/>
      <c r="M17" s="11"/>
      <c r="N17" s="15"/>
      <c r="O17" s="15">
        <v>95</v>
      </c>
      <c r="P17" s="15"/>
      <c r="Q17" s="15"/>
      <c r="R17" s="15">
        <v>8</v>
      </c>
      <c r="S17" s="15"/>
      <c r="T17" s="15"/>
      <c r="U17" s="15"/>
      <c r="V17" s="15"/>
      <c r="W17" s="15">
        <v>70</v>
      </c>
      <c r="X17" s="15"/>
      <c r="Y17" s="15"/>
      <c r="Z17" s="93"/>
    </row>
    <row r="18" spans="1:26" ht="18" customHeight="1" x14ac:dyDescent="0.25">
      <c r="A18" s="11">
        <v>14</v>
      </c>
      <c r="B18" s="11">
        <v>49069</v>
      </c>
      <c r="C18" s="12" t="s">
        <v>175</v>
      </c>
      <c r="D18" s="11" t="s">
        <v>158</v>
      </c>
      <c r="E18" s="13" t="s">
        <v>176</v>
      </c>
      <c r="F18" s="11" t="s">
        <v>40</v>
      </c>
      <c r="G18" s="11">
        <f t="shared" si="0"/>
        <v>183</v>
      </c>
      <c r="H18" s="14"/>
      <c r="I18" s="15"/>
      <c r="J18" s="15"/>
      <c r="K18" s="15"/>
      <c r="L18" s="15">
        <v>13</v>
      </c>
      <c r="M18" s="11"/>
      <c r="N18" s="15">
        <v>80</v>
      </c>
      <c r="O18" s="15"/>
      <c r="P18" s="15"/>
      <c r="Q18" s="15"/>
      <c r="R18" s="15">
        <v>90</v>
      </c>
      <c r="S18" s="15"/>
      <c r="T18" s="15"/>
      <c r="U18" s="15"/>
      <c r="V18" s="15"/>
      <c r="W18" s="15"/>
      <c r="X18" s="15"/>
      <c r="Y18" s="15"/>
      <c r="Z18" s="93"/>
    </row>
    <row r="19" spans="1:26" ht="18" customHeight="1" x14ac:dyDescent="0.25">
      <c r="A19" s="11">
        <v>15</v>
      </c>
      <c r="B19" s="11">
        <v>65763</v>
      </c>
      <c r="C19" s="28" t="s">
        <v>399</v>
      </c>
      <c r="D19" s="29" t="s">
        <v>158</v>
      </c>
      <c r="E19" s="13" t="s">
        <v>24</v>
      </c>
      <c r="F19" s="29" t="s">
        <v>32</v>
      </c>
      <c r="G19" s="11">
        <f t="shared" si="0"/>
        <v>170</v>
      </c>
      <c r="H19" s="14"/>
      <c r="I19" s="15">
        <v>10</v>
      </c>
      <c r="J19" s="15">
        <v>25</v>
      </c>
      <c r="K19" s="15"/>
      <c r="L19" s="15"/>
      <c r="M19" s="11">
        <v>50</v>
      </c>
      <c r="N19" s="15"/>
      <c r="O19" s="15">
        <v>85</v>
      </c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93"/>
    </row>
    <row r="20" spans="1:26" ht="18" customHeight="1" x14ac:dyDescent="0.25">
      <c r="A20" s="11">
        <v>16</v>
      </c>
      <c r="B20" s="11">
        <v>55776</v>
      </c>
      <c r="C20" s="12" t="s">
        <v>179</v>
      </c>
      <c r="D20" s="11" t="s">
        <v>158</v>
      </c>
      <c r="E20" s="45" t="s">
        <v>76</v>
      </c>
      <c r="F20" s="11" t="s">
        <v>22</v>
      </c>
      <c r="G20" s="11">
        <f t="shared" si="0"/>
        <v>153</v>
      </c>
      <c r="H20" s="14"/>
      <c r="I20" s="15"/>
      <c r="J20" s="15">
        <v>6</v>
      </c>
      <c r="K20" s="15"/>
      <c r="L20" s="15"/>
      <c r="M20" s="11"/>
      <c r="N20" s="15"/>
      <c r="O20" s="15"/>
      <c r="P20" s="15">
        <v>65</v>
      </c>
      <c r="Q20" s="15"/>
      <c r="R20" s="15">
        <v>20</v>
      </c>
      <c r="S20" s="15"/>
      <c r="T20" s="15"/>
      <c r="U20" s="15"/>
      <c r="V20" s="15"/>
      <c r="W20" s="15">
        <v>60</v>
      </c>
      <c r="X20" s="15"/>
      <c r="Y20" s="15">
        <v>2</v>
      </c>
      <c r="Z20" s="93"/>
    </row>
    <row r="21" spans="1:26" ht="18" customHeight="1" x14ac:dyDescent="0.25">
      <c r="A21" s="11">
        <v>17</v>
      </c>
      <c r="B21" s="11">
        <v>63209</v>
      </c>
      <c r="C21" s="12" t="s">
        <v>208</v>
      </c>
      <c r="D21" s="11" t="s">
        <v>158</v>
      </c>
      <c r="E21" s="13" t="s">
        <v>24</v>
      </c>
      <c r="F21" s="11" t="s">
        <v>46</v>
      </c>
      <c r="G21" s="11">
        <f t="shared" si="0"/>
        <v>150</v>
      </c>
      <c r="H21" s="14"/>
      <c r="I21" s="15"/>
      <c r="J21" s="15"/>
      <c r="K21" s="15"/>
      <c r="L21" s="15"/>
      <c r="M21" s="11"/>
      <c r="N21" s="15"/>
      <c r="O21" s="15"/>
      <c r="P21" s="15"/>
      <c r="Q21" s="15">
        <v>150</v>
      </c>
      <c r="R21" s="15"/>
      <c r="S21" s="15"/>
      <c r="T21" s="15"/>
      <c r="U21" s="15"/>
      <c r="V21" s="15"/>
      <c r="W21" s="15"/>
      <c r="X21" s="15"/>
      <c r="Y21" s="15"/>
      <c r="Z21" s="93"/>
    </row>
    <row r="22" spans="1:26" ht="18" customHeight="1" x14ac:dyDescent="0.25">
      <c r="A22" s="11">
        <v>18</v>
      </c>
      <c r="B22" s="11">
        <v>24155</v>
      </c>
      <c r="C22" s="12" t="s">
        <v>190</v>
      </c>
      <c r="D22" s="11" t="s">
        <v>158</v>
      </c>
      <c r="E22" s="13" t="s">
        <v>24</v>
      </c>
      <c r="F22" s="11" t="s">
        <v>46</v>
      </c>
      <c r="G22" s="11">
        <f t="shared" si="0"/>
        <v>145</v>
      </c>
      <c r="H22" s="14"/>
      <c r="I22" s="15"/>
      <c r="J22" s="15"/>
      <c r="K22" s="15"/>
      <c r="L22" s="15"/>
      <c r="M22" s="11"/>
      <c r="N22" s="15"/>
      <c r="O22" s="15"/>
      <c r="P22" s="15"/>
      <c r="Q22" s="15">
        <v>90</v>
      </c>
      <c r="R22" s="15"/>
      <c r="S22" s="15">
        <v>55</v>
      </c>
      <c r="T22" s="15"/>
      <c r="U22" s="15"/>
      <c r="V22" s="15"/>
      <c r="W22" s="15"/>
      <c r="X22" s="15"/>
      <c r="Y22" s="15"/>
      <c r="Z22" s="93"/>
    </row>
    <row r="23" spans="1:26" ht="18" customHeight="1" x14ac:dyDescent="0.25">
      <c r="A23" s="11">
        <v>19</v>
      </c>
      <c r="B23" s="11">
        <v>63678</v>
      </c>
      <c r="C23" s="12" t="s">
        <v>178</v>
      </c>
      <c r="D23" s="11" t="s">
        <v>158</v>
      </c>
      <c r="E23" s="13" t="s">
        <v>24</v>
      </c>
      <c r="F23" s="11" t="s">
        <v>22</v>
      </c>
      <c r="G23" s="11">
        <f t="shared" si="0"/>
        <v>143</v>
      </c>
      <c r="H23" s="14"/>
      <c r="I23" s="15"/>
      <c r="J23" s="15"/>
      <c r="K23" s="15"/>
      <c r="L23" s="15"/>
      <c r="M23" s="11"/>
      <c r="N23" s="15"/>
      <c r="O23" s="15"/>
      <c r="P23" s="15">
        <v>60</v>
      </c>
      <c r="Q23" s="15"/>
      <c r="R23" s="15">
        <v>10</v>
      </c>
      <c r="S23" s="15"/>
      <c r="T23" s="15">
        <v>8</v>
      </c>
      <c r="U23" s="15"/>
      <c r="V23" s="15"/>
      <c r="W23" s="15">
        <v>65</v>
      </c>
      <c r="X23" s="15"/>
      <c r="Y23" s="15"/>
      <c r="Z23" s="93"/>
    </row>
    <row r="24" spans="1:26" ht="18" customHeight="1" x14ac:dyDescent="0.25">
      <c r="A24" s="11">
        <v>20</v>
      </c>
      <c r="B24" s="11">
        <v>31619</v>
      </c>
      <c r="C24" s="12" t="s">
        <v>188</v>
      </c>
      <c r="D24" s="11" t="s">
        <v>158</v>
      </c>
      <c r="E24" s="13" t="s">
        <v>24</v>
      </c>
      <c r="F24" s="11" t="s">
        <v>22</v>
      </c>
      <c r="G24" s="11">
        <f t="shared" si="0"/>
        <v>141</v>
      </c>
      <c r="H24" s="14"/>
      <c r="I24" s="15">
        <v>1</v>
      </c>
      <c r="J24" s="15"/>
      <c r="K24" s="15"/>
      <c r="L24" s="15"/>
      <c r="M24" s="11"/>
      <c r="N24" s="15"/>
      <c r="O24" s="15"/>
      <c r="P24" s="15">
        <v>85</v>
      </c>
      <c r="Q24" s="15"/>
      <c r="R24" s="15"/>
      <c r="S24" s="15"/>
      <c r="T24" s="15">
        <v>55</v>
      </c>
      <c r="U24" s="15"/>
      <c r="V24" s="15"/>
      <c r="W24" s="15"/>
      <c r="X24" s="15"/>
      <c r="Y24" s="15"/>
      <c r="Z24" s="93"/>
    </row>
    <row r="25" spans="1:26" ht="18" customHeight="1" x14ac:dyDescent="0.25">
      <c r="A25" s="11">
        <v>21</v>
      </c>
      <c r="B25" s="11">
        <v>40891</v>
      </c>
      <c r="C25" s="12" t="s">
        <v>209</v>
      </c>
      <c r="D25" s="11" t="s">
        <v>158</v>
      </c>
      <c r="E25" s="13" t="s">
        <v>24</v>
      </c>
      <c r="F25" s="11" t="s">
        <v>46</v>
      </c>
      <c r="G25" s="11">
        <f t="shared" si="0"/>
        <v>130</v>
      </c>
      <c r="H25" s="14"/>
      <c r="I25" s="15"/>
      <c r="J25" s="15"/>
      <c r="K25" s="15"/>
      <c r="L25" s="15"/>
      <c r="M25" s="11"/>
      <c r="N25" s="15"/>
      <c r="O25" s="15"/>
      <c r="P25" s="15"/>
      <c r="Q25" s="15">
        <v>130</v>
      </c>
      <c r="R25" s="15"/>
      <c r="S25" s="15"/>
      <c r="T25" s="15"/>
      <c r="U25" s="15"/>
      <c r="V25" s="15"/>
      <c r="W25" s="15"/>
      <c r="X25" s="15"/>
      <c r="Y25" s="15"/>
      <c r="Z25" s="93"/>
    </row>
    <row r="26" spans="1:26" ht="18" customHeight="1" x14ac:dyDescent="0.25">
      <c r="A26" s="11">
        <v>22</v>
      </c>
      <c r="B26" s="11">
        <v>47872</v>
      </c>
      <c r="C26" s="12" t="s">
        <v>171</v>
      </c>
      <c r="D26" s="11" t="s">
        <v>158</v>
      </c>
      <c r="E26" s="13" t="s">
        <v>110</v>
      </c>
      <c r="F26" s="11" t="s">
        <v>40</v>
      </c>
      <c r="G26" s="11">
        <f t="shared" si="0"/>
        <v>130</v>
      </c>
      <c r="H26" s="14"/>
      <c r="I26" s="15">
        <v>10</v>
      </c>
      <c r="J26" s="15"/>
      <c r="K26" s="15"/>
      <c r="L26" s="15"/>
      <c r="M26" s="11"/>
      <c r="N26" s="15"/>
      <c r="O26" s="15"/>
      <c r="P26" s="15"/>
      <c r="Q26" s="15"/>
      <c r="R26" s="15">
        <v>80</v>
      </c>
      <c r="S26" s="15"/>
      <c r="T26" s="15">
        <v>40</v>
      </c>
      <c r="U26" s="15"/>
      <c r="V26" s="15"/>
      <c r="W26" s="15"/>
      <c r="X26" s="15"/>
      <c r="Y26" s="15"/>
      <c r="Z26" s="93"/>
    </row>
    <row r="27" spans="1:26" ht="18" customHeight="1" x14ac:dyDescent="0.25">
      <c r="A27" s="11">
        <v>23</v>
      </c>
      <c r="B27" s="11">
        <v>46588</v>
      </c>
      <c r="C27" s="12" t="s">
        <v>172</v>
      </c>
      <c r="D27" s="11" t="s">
        <v>158</v>
      </c>
      <c r="E27" s="13" t="s">
        <v>24</v>
      </c>
      <c r="F27" s="11" t="s">
        <v>37</v>
      </c>
      <c r="G27" s="11">
        <f t="shared" si="0"/>
        <v>120</v>
      </c>
      <c r="H27" s="14"/>
      <c r="I27" s="15"/>
      <c r="J27" s="15"/>
      <c r="K27" s="15"/>
      <c r="L27" s="15"/>
      <c r="M27" s="11"/>
      <c r="N27" s="15"/>
      <c r="O27" s="15"/>
      <c r="P27" s="15"/>
      <c r="Q27" s="15"/>
      <c r="R27" s="15">
        <v>120</v>
      </c>
      <c r="S27" s="15"/>
      <c r="T27" s="15"/>
      <c r="U27" s="15"/>
      <c r="V27" s="15"/>
      <c r="W27" s="15"/>
      <c r="X27" s="15"/>
      <c r="Y27" s="15"/>
      <c r="Z27" s="93"/>
    </row>
    <row r="28" spans="1:26" ht="18" customHeight="1" x14ac:dyDescent="0.25">
      <c r="A28" s="11">
        <v>24</v>
      </c>
      <c r="B28" s="11">
        <v>46059</v>
      </c>
      <c r="C28" s="28" t="s">
        <v>400</v>
      </c>
      <c r="D28" s="29" t="s">
        <v>158</v>
      </c>
      <c r="E28" s="64" t="s">
        <v>401</v>
      </c>
      <c r="F28" s="29" t="s">
        <v>32</v>
      </c>
      <c r="G28" s="11">
        <f t="shared" si="0"/>
        <v>116</v>
      </c>
      <c r="H28" s="14"/>
      <c r="I28" s="15">
        <v>1</v>
      </c>
      <c r="J28" s="15"/>
      <c r="K28" s="15"/>
      <c r="L28" s="15"/>
      <c r="M28" s="11">
        <v>40</v>
      </c>
      <c r="N28" s="15"/>
      <c r="O28" s="15">
        <v>75</v>
      </c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93"/>
    </row>
    <row r="29" spans="1:26" ht="18" customHeight="1" x14ac:dyDescent="0.25">
      <c r="A29" s="11">
        <v>25</v>
      </c>
      <c r="B29" s="11">
        <v>21156</v>
      </c>
      <c r="C29" s="12" t="s">
        <v>205</v>
      </c>
      <c r="D29" s="11" t="s">
        <v>158</v>
      </c>
      <c r="E29" s="13" t="s">
        <v>24</v>
      </c>
      <c r="F29" s="11" t="s">
        <v>46</v>
      </c>
      <c r="G29" s="11">
        <f t="shared" si="0"/>
        <v>115</v>
      </c>
      <c r="H29" s="14"/>
      <c r="I29" s="15"/>
      <c r="J29" s="15"/>
      <c r="K29" s="15"/>
      <c r="L29" s="15"/>
      <c r="M29" s="11"/>
      <c r="N29" s="15"/>
      <c r="O29" s="15"/>
      <c r="P29" s="15"/>
      <c r="Q29" s="15">
        <v>95</v>
      </c>
      <c r="R29" s="15"/>
      <c r="S29" s="15">
        <v>20</v>
      </c>
      <c r="T29" s="15"/>
      <c r="U29" s="15"/>
      <c r="V29" s="15"/>
      <c r="W29" s="15"/>
      <c r="X29" s="15"/>
      <c r="Y29" s="15"/>
      <c r="Z29" s="93"/>
    </row>
    <row r="30" spans="1:26" ht="18" customHeight="1" x14ac:dyDescent="0.25">
      <c r="A30" s="11">
        <v>26</v>
      </c>
      <c r="B30" s="11">
        <v>63205</v>
      </c>
      <c r="C30" s="12" t="s">
        <v>201</v>
      </c>
      <c r="D30" s="11" t="s">
        <v>158</v>
      </c>
      <c r="E30" s="13" t="s">
        <v>24</v>
      </c>
      <c r="F30" s="11" t="s">
        <v>32</v>
      </c>
      <c r="G30" s="11">
        <f t="shared" si="0"/>
        <v>112</v>
      </c>
      <c r="H30" s="14"/>
      <c r="I30" s="15">
        <v>2</v>
      </c>
      <c r="J30" s="15"/>
      <c r="K30" s="15"/>
      <c r="L30" s="15"/>
      <c r="M30" s="11"/>
      <c r="N30" s="15"/>
      <c r="O30" s="15">
        <v>80</v>
      </c>
      <c r="P30" s="15"/>
      <c r="Q30" s="15"/>
      <c r="R30" s="15"/>
      <c r="S30" s="15"/>
      <c r="T30" s="15"/>
      <c r="U30" s="15"/>
      <c r="V30" s="15"/>
      <c r="W30" s="15"/>
      <c r="X30" s="15"/>
      <c r="Y30" s="15">
        <v>30</v>
      </c>
      <c r="Z30" s="93"/>
    </row>
    <row r="31" spans="1:26" ht="18" customHeight="1" x14ac:dyDescent="0.25">
      <c r="A31" s="11">
        <v>27</v>
      </c>
      <c r="B31" s="11">
        <v>66728</v>
      </c>
      <c r="C31" s="12" t="s">
        <v>210</v>
      </c>
      <c r="D31" s="11" t="s">
        <v>158</v>
      </c>
      <c r="E31" s="13" t="s">
        <v>24</v>
      </c>
      <c r="F31" s="11" t="s">
        <v>46</v>
      </c>
      <c r="G31" s="11">
        <f t="shared" si="0"/>
        <v>110</v>
      </c>
      <c r="H31" s="14"/>
      <c r="I31" s="15"/>
      <c r="J31" s="15"/>
      <c r="K31" s="15"/>
      <c r="L31" s="15"/>
      <c r="M31" s="11"/>
      <c r="N31" s="15"/>
      <c r="O31" s="15"/>
      <c r="P31" s="15"/>
      <c r="Q31" s="15">
        <v>110</v>
      </c>
      <c r="R31" s="15"/>
      <c r="S31" s="15"/>
      <c r="T31" s="15"/>
      <c r="U31" s="15"/>
      <c r="V31" s="15"/>
      <c r="W31" s="15"/>
      <c r="X31" s="15"/>
      <c r="Y31" s="15"/>
      <c r="Z31" s="93"/>
    </row>
    <row r="32" spans="1:26" ht="18" customHeight="1" x14ac:dyDescent="0.25">
      <c r="A32" s="11">
        <v>28</v>
      </c>
      <c r="B32" s="11">
        <v>24580</v>
      </c>
      <c r="C32" s="28" t="s">
        <v>405</v>
      </c>
      <c r="D32" s="29" t="s">
        <v>158</v>
      </c>
      <c r="E32" s="30" t="s">
        <v>24</v>
      </c>
      <c r="F32" s="29" t="s">
        <v>40</v>
      </c>
      <c r="G32" s="11">
        <f t="shared" si="0"/>
        <v>101</v>
      </c>
      <c r="H32" s="14"/>
      <c r="I32" s="15"/>
      <c r="J32" s="15"/>
      <c r="K32" s="15"/>
      <c r="L32" s="15">
        <v>11</v>
      </c>
      <c r="M32" s="11"/>
      <c r="N32" s="15">
        <v>90</v>
      </c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93"/>
    </row>
    <row r="33" spans="1:26" ht="18" customHeight="1" x14ac:dyDescent="0.25">
      <c r="A33" s="11">
        <v>29</v>
      </c>
      <c r="B33" s="11">
        <v>23111</v>
      </c>
      <c r="C33" s="12" t="s">
        <v>429</v>
      </c>
      <c r="D33" s="11" t="s">
        <v>158</v>
      </c>
      <c r="E33" s="13" t="s">
        <v>24</v>
      </c>
      <c r="F33" s="11" t="s">
        <v>424</v>
      </c>
      <c r="G33" s="11">
        <f t="shared" si="0"/>
        <v>100</v>
      </c>
      <c r="H33" s="14"/>
      <c r="I33" s="15">
        <v>10</v>
      </c>
      <c r="J33" s="15"/>
      <c r="K33" s="15">
        <v>90</v>
      </c>
      <c r="L33" s="15"/>
      <c r="M33" s="11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93"/>
    </row>
    <row r="34" spans="1:26" ht="18" customHeight="1" x14ac:dyDescent="0.25">
      <c r="A34" s="11">
        <v>30</v>
      </c>
      <c r="B34" s="11">
        <v>56110</v>
      </c>
      <c r="C34" s="12" t="s">
        <v>192</v>
      </c>
      <c r="D34" s="11" t="s">
        <v>158</v>
      </c>
      <c r="E34" s="13" t="s">
        <v>103</v>
      </c>
      <c r="F34" s="11" t="s">
        <v>40</v>
      </c>
      <c r="G34" s="11">
        <f t="shared" si="0"/>
        <v>95</v>
      </c>
      <c r="H34" s="14"/>
      <c r="I34" s="15"/>
      <c r="J34" s="15"/>
      <c r="K34" s="15"/>
      <c r="L34" s="15"/>
      <c r="M34" s="11"/>
      <c r="N34" s="15">
        <v>45</v>
      </c>
      <c r="O34" s="15"/>
      <c r="P34" s="15"/>
      <c r="Q34" s="15"/>
      <c r="R34" s="15">
        <v>50</v>
      </c>
      <c r="S34" s="15"/>
      <c r="T34" s="15"/>
      <c r="U34" s="15"/>
      <c r="V34" s="15"/>
      <c r="W34" s="15"/>
      <c r="X34" s="15"/>
      <c r="Y34" s="15"/>
      <c r="Z34" s="93"/>
    </row>
    <row r="35" spans="1:26" ht="18" customHeight="1" x14ac:dyDescent="0.25">
      <c r="A35" s="11">
        <v>31</v>
      </c>
      <c r="B35" s="11">
        <v>26834</v>
      </c>
      <c r="C35" s="28" t="s">
        <v>428</v>
      </c>
      <c r="D35" s="29" t="s">
        <v>158</v>
      </c>
      <c r="E35" s="30" t="s">
        <v>24</v>
      </c>
      <c r="F35" s="29" t="s">
        <v>174</v>
      </c>
      <c r="G35" s="11">
        <f t="shared" si="0"/>
        <v>95</v>
      </c>
      <c r="H35" s="14"/>
      <c r="I35" s="15"/>
      <c r="J35" s="15"/>
      <c r="K35" s="15">
        <v>95</v>
      </c>
      <c r="L35" s="15"/>
      <c r="M35" s="11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93"/>
    </row>
    <row r="36" spans="1:26" ht="18" customHeight="1" x14ac:dyDescent="0.25">
      <c r="A36" s="11">
        <v>32</v>
      </c>
      <c r="B36" s="11">
        <v>41796</v>
      </c>
      <c r="C36" s="12" t="s">
        <v>193</v>
      </c>
      <c r="D36" s="11" t="s">
        <v>158</v>
      </c>
      <c r="E36" s="13" t="s">
        <v>24</v>
      </c>
      <c r="F36" s="11" t="s">
        <v>46</v>
      </c>
      <c r="G36" s="11">
        <f t="shared" si="0"/>
        <v>90</v>
      </c>
      <c r="H36" s="14"/>
      <c r="I36" s="15"/>
      <c r="J36" s="15"/>
      <c r="K36" s="15"/>
      <c r="L36" s="15"/>
      <c r="M36" s="11"/>
      <c r="N36" s="15"/>
      <c r="O36" s="15"/>
      <c r="P36" s="15"/>
      <c r="Q36" s="15">
        <v>45</v>
      </c>
      <c r="R36" s="15"/>
      <c r="S36" s="15">
        <v>45</v>
      </c>
      <c r="T36" s="15"/>
      <c r="U36" s="15"/>
      <c r="V36" s="15"/>
      <c r="W36" s="15"/>
      <c r="X36" s="15"/>
      <c r="Y36" s="15"/>
      <c r="Z36" s="93"/>
    </row>
    <row r="37" spans="1:26" ht="18" customHeight="1" x14ac:dyDescent="0.25">
      <c r="A37" s="11">
        <v>33</v>
      </c>
      <c r="B37" s="11">
        <v>34083</v>
      </c>
      <c r="C37" s="28" t="s">
        <v>406</v>
      </c>
      <c r="D37" s="29" t="s">
        <v>158</v>
      </c>
      <c r="E37" s="64" t="s">
        <v>288</v>
      </c>
      <c r="F37" s="29" t="s">
        <v>40</v>
      </c>
      <c r="G37" s="11">
        <f t="shared" ref="G37:G68" si="1">SUM(I37:Y37)</f>
        <v>90</v>
      </c>
      <c r="H37" s="14"/>
      <c r="I37" s="15"/>
      <c r="J37" s="15"/>
      <c r="K37" s="15"/>
      <c r="L37" s="15">
        <v>15</v>
      </c>
      <c r="M37" s="11"/>
      <c r="N37" s="15">
        <v>75</v>
      </c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93"/>
    </row>
    <row r="38" spans="1:26" ht="18" customHeight="1" x14ac:dyDescent="0.25">
      <c r="A38" s="11">
        <v>34</v>
      </c>
      <c r="B38" s="11">
        <v>62997</v>
      </c>
      <c r="C38" s="28" t="s">
        <v>432</v>
      </c>
      <c r="D38" s="29" t="s">
        <v>158</v>
      </c>
      <c r="E38" s="30" t="s">
        <v>24</v>
      </c>
      <c r="F38" s="29" t="s">
        <v>424</v>
      </c>
      <c r="G38" s="11">
        <f t="shared" si="1"/>
        <v>87</v>
      </c>
      <c r="H38" s="14"/>
      <c r="I38" s="15">
        <v>7</v>
      </c>
      <c r="J38" s="15"/>
      <c r="K38" s="15">
        <v>80</v>
      </c>
      <c r="L38" s="15"/>
      <c r="M38" s="11"/>
      <c r="N38" s="38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93"/>
    </row>
    <row r="39" spans="1:26" ht="18" customHeight="1" x14ac:dyDescent="0.25">
      <c r="A39" s="11">
        <v>35</v>
      </c>
      <c r="B39" s="11">
        <v>59701</v>
      </c>
      <c r="C39" s="12" t="s">
        <v>177</v>
      </c>
      <c r="D39" s="11" t="s">
        <v>158</v>
      </c>
      <c r="E39" s="64" t="s">
        <v>288</v>
      </c>
      <c r="F39" s="11" t="s">
        <v>40</v>
      </c>
      <c r="G39" s="11">
        <f t="shared" si="1"/>
        <v>85</v>
      </c>
      <c r="H39" s="14"/>
      <c r="I39" s="15"/>
      <c r="J39" s="15"/>
      <c r="K39" s="15"/>
      <c r="L39" s="15"/>
      <c r="M39" s="11"/>
      <c r="N39" s="15"/>
      <c r="O39" s="15"/>
      <c r="P39" s="15"/>
      <c r="Q39" s="15"/>
      <c r="R39" s="15">
        <v>85</v>
      </c>
      <c r="S39" s="15"/>
      <c r="T39" s="15"/>
      <c r="U39" s="15"/>
      <c r="V39" s="15"/>
      <c r="W39" s="15"/>
      <c r="X39" s="15"/>
      <c r="Y39" s="15"/>
      <c r="Z39" s="93"/>
    </row>
    <row r="40" spans="1:26" ht="18" customHeight="1" x14ac:dyDescent="0.25">
      <c r="A40" s="11">
        <v>36</v>
      </c>
      <c r="B40" s="11">
        <v>63570</v>
      </c>
      <c r="C40" s="66" t="s">
        <v>211</v>
      </c>
      <c r="D40" s="11" t="s">
        <v>158</v>
      </c>
      <c r="E40" s="13" t="s">
        <v>24</v>
      </c>
      <c r="F40" s="11" t="s">
        <v>46</v>
      </c>
      <c r="G40" s="11">
        <f t="shared" si="1"/>
        <v>85</v>
      </c>
      <c r="H40" s="14"/>
      <c r="I40" s="15"/>
      <c r="J40" s="15"/>
      <c r="K40" s="15"/>
      <c r="L40" s="15"/>
      <c r="M40" s="11"/>
      <c r="N40" s="15"/>
      <c r="O40" s="15"/>
      <c r="P40" s="15"/>
      <c r="Q40" s="15">
        <v>85</v>
      </c>
      <c r="R40" s="15"/>
      <c r="S40" s="15"/>
      <c r="T40" s="15"/>
      <c r="U40" s="15"/>
      <c r="V40" s="15"/>
      <c r="W40" s="15"/>
      <c r="X40" s="15"/>
      <c r="Y40" s="15"/>
      <c r="Z40" s="93"/>
    </row>
    <row r="41" spans="1:26" ht="18" customHeight="1" x14ac:dyDescent="0.25">
      <c r="A41" s="11">
        <v>37</v>
      </c>
      <c r="B41" s="11">
        <v>67188</v>
      </c>
      <c r="C41" s="28" t="s">
        <v>430</v>
      </c>
      <c r="D41" s="29" t="s">
        <v>158</v>
      </c>
      <c r="E41" s="30" t="s">
        <v>431</v>
      </c>
      <c r="F41" s="29" t="s">
        <v>174</v>
      </c>
      <c r="G41" s="11">
        <f t="shared" si="1"/>
        <v>85</v>
      </c>
      <c r="H41" s="14"/>
      <c r="I41" s="15"/>
      <c r="J41" s="15"/>
      <c r="K41" s="15">
        <v>85</v>
      </c>
      <c r="L41" s="15"/>
      <c r="M41" s="11"/>
      <c r="N41" s="38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93"/>
    </row>
    <row r="42" spans="1:26" ht="18" customHeight="1" x14ac:dyDescent="0.25">
      <c r="A42" s="11">
        <v>38</v>
      </c>
      <c r="B42" s="11">
        <v>62689</v>
      </c>
      <c r="C42" s="12" t="s">
        <v>212</v>
      </c>
      <c r="D42" s="11" t="s">
        <v>158</v>
      </c>
      <c r="E42" s="13" t="s">
        <v>24</v>
      </c>
      <c r="F42" s="11" t="s">
        <v>46</v>
      </c>
      <c r="G42" s="11">
        <f t="shared" si="1"/>
        <v>80</v>
      </c>
      <c r="H42" s="14"/>
      <c r="I42" s="15"/>
      <c r="J42" s="15"/>
      <c r="K42" s="15"/>
      <c r="L42" s="15"/>
      <c r="M42" s="11"/>
      <c r="N42" s="15"/>
      <c r="O42" s="15"/>
      <c r="P42" s="15"/>
      <c r="Q42" s="15">
        <v>80</v>
      </c>
      <c r="R42" s="15"/>
      <c r="S42" s="15"/>
      <c r="T42" s="15"/>
      <c r="U42" s="15"/>
      <c r="V42" s="15"/>
      <c r="W42" s="15"/>
      <c r="X42" s="15"/>
      <c r="Y42" s="15"/>
      <c r="Z42" s="93"/>
    </row>
    <row r="43" spans="1:26" ht="18" customHeight="1" x14ac:dyDescent="0.25">
      <c r="A43" s="11">
        <v>39</v>
      </c>
      <c r="B43" s="11">
        <v>61957</v>
      </c>
      <c r="C43" s="12" t="s">
        <v>207</v>
      </c>
      <c r="D43" s="11" t="s">
        <v>158</v>
      </c>
      <c r="E43" s="45" t="s">
        <v>76</v>
      </c>
      <c r="F43" s="11" t="s">
        <v>22</v>
      </c>
      <c r="G43" s="11">
        <f t="shared" si="1"/>
        <v>78</v>
      </c>
      <c r="H43" s="14"/>
      <c r="I43" s="15"/>
      <c r="J43" s="15"/>
      <c r="K43" s="15"/>
      <c r="L43" s="15"/>
      <c r="M43" s="11"/>
      <c r="N43" s="15"/>
      <c r="O43" s="15"/>
      <c r="P43" s="15">
        <v>75</v>
      </c>
      <c r="Q43" s="15"/>
      <c r="R43" s="15"/>
      <c r="S43" s="15"/>
      <c r="T43" s="15"/>
      <c r="U43" s="15"/>
      <c r="V43" s="15"/>
      <c r="W43" s="15"/>
      <c r="X43" s="15"/>
      <c r="Y43" s="15">
        <v>3</v>
      </c>
      <c r="Z43" s="93"/>
    </row>
    <row r="44" spans="1:26" ht="18" customHeight="1" x14ac:dyDescent="0.25">
      <c r="A44" s="11">
        <v>40</v>
      </c>
      <c r="B44" s="11">
        <v>25794</v>
      </c>
      <c r="C44" s="12" t="s">
        <v>181</v>
      </c>
      <c r="D44" s="11" t="s">
        <v>158</v>
      </c>
      <c r="E44" s="45" t="s">
        <v>182</v>
      </c>
      <c r="F44" s="11" t="s">
        <v>40</v>
      </c>
      <c r="G44" s="11">
        <f t="shared" si="1"/>
        <v>78</v>
      </c>
      <c r="H44" s="14"/>
      <c r="I44" s="15"/>
      <c r="J44" s="15"/>
      <c r="K44" s="15"/>
      <c r="L44" s="15">
        <v>8</v>
      </c>
      <c r="M44" s="11"/>
      <c r="N44" s="15"/>
      <c r="O44" s="15"/>
      <c r="P44" s="15"/>
      <c r="Q44" s="15"/>
      <c r="R44" s="15">
        <v>70</v>
      </c>
      <c r="S44" s="15"/>
      <c r="T44" s="15"/>
      <c r="U44" s="15"/>
      <c r="V44" s="15"/>
      <c r="W44" s="15"/>
      <c r="X44" s="15"/>
      <c r="Y44" s="15"/>
      <c r="Z44" s="93"/>
    </row>
    <row r="45" spans="1:26" ht="18" customHeight="1" x14ac:dyDescent="0.25">
      <c r="A45" s="11">
        <v>41</v>
      </c>
      <c r="B45" s="11">
        <v>26915</v>
      </c>
      <c r="C45" s="28" t="s">
        <v>433</v>
      </c>
      <c r="D45" s="29" t="s">
        <v>158</v>
      </c>
      <c r="E45" s="30" t="s">
        <v>24</v>
      </c>
      <c r="F45" s="29" t="s">
        <v>424</v>
      </c>
      <c r="G45" s="11">
        <f t="shared" si="1"/>
        <v>78</v>
      </c>
      <c r="H45" s="14"/>
      <c r="I45" s="15">
        <v>3</v>
      </c>
      <c r="J45" s="15"/>
      <c r="K45" s="15">
        <v>75</v>
      </c>
      <c r="L45" s="15"/>
      <c r="M45" s="11"/>
      <c r="N45" s="38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93"/>
    </row>
    <row r="46" spans="1:26" ht="18" customHeight="1" x14ac:dyDescent="0.25">
      <c r="A46" s="11">
        <v>42</v>
      </c>
      <c r="B46" s="11">
        <v>55795</v>
      </c>
      <c r="C46" s="28" t="s">
        <v>403</v>
      </c>
      <c r="D46" s="29" t="s">
        <v>158</v>
      </c>
      <c r="E46" s="13" t="s">
        <v>24</v>
      </c>
      <c r="F46" s="29" t="s">
        <v>32</v>
      </c>
      <c r="G46" s="11">
        <f t="shared" si="1"/>
        <v>77</v>
      </c>
      <c r="H46" s="14"/>
      <c r="I46" s="15">
        <v>7</v>
      </c>
      <c r="J46" s="15"/>
      <c r="K46" s="15"/>
      <c r="L46" s="15"/>
      <c r="M46" s="11">
        <v>35</v>
      </c>
      <c r="N46" s="15"/>
      <c r="O46" s="15">
        <v>35</v>
      </c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93"/>
    </row>
    <row r="47" spans="1:26" ht="18" customHeight="1" x14ac:dyDescent="0.25">
      <c r="A47" s="11">
        <v>43</v>
      </c>
      <c r="B47" s="11">
        <v>66735</v>
      </c>
      <c r="C47" s="12" t="s">
        <v>213</v>
      </c>
      <c r="D47" s="11" t="s">
        <v>158</v>
      </c>
      <c r="E47" s="13" t="s">
        <v>24</v>
      </c>
      <c r="F47" s="11" t="s">
        <v>46</v>
      </c>
      <c r="G47" s="11">
        <f t="shared" si="1"/>
        <v>75</v>
      </c>
      <c r="H47" s="14"/>
      <c r="I47" s="15"/>
      <c r="J47" s="15"/>
      <c r="K47" s="15"/>
      <c r="L47" s="15"/>
      <c r="M47" s="11"/>
      <c r="N47" s="15"/>
      <c r="O47" s="15"/>
      <c r="P47" s="15"/>
      <c r="Q47" s="15">
        <v>75</v>
      </c>
      <c r="R47" s="15"/>
      <c r="S47" s="15"/>
      <c r="T47" s="15"/>
      <c r="U47" s="15"/>
      <c r="V47" s="15"/>
      <c r="W47" s="15"/>
      <c r="X47" s="15"/>
      <c r="Y47" s="15"/>
      <c r="Z47" s="93"/>
    </row>
    <row r="48" spans="1:26" ht="18" customHeight="1" x14ac:dyDescent="0.25">
      <c r="A48" s="11">
        <v>43</v>
      </c>
      <c r="B48" s="11">
        <v>65748</v>
      </c>
      <c r="C48" s="28" t="s">
        <v>402</v>
      </c>
      <c r="D48" s="29" t="s">
        <v>158</v>
      </c>
      <c r="E48" s="13" t="s">
        <v>24</v>
      </c>
      <c r="F48" s="29" t="s">
        <v>32</v>
      </c>
      <c r="G48" s="11">
        <f t="shared" si="1"/>
        <v>75</v>
      </c>
      <c r="H48" s="14"/>
      <c r="I48" s="15">
        <v>5</v>
      </c>
      <c r="J48" s="15"/>
      <c r="K48" s="15"/>
      <c r="L48" s="15"/>
      <c r="M48" s="11">
        <v>15</v>
      </c>
      <c r="N48" s="15"/>
      <c r="O48" s="15">
        <v>55</v>
      </c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93"/>
    </row>
    <row r="49" spans="1:26" ht="18" customHeight="1" x14ac:dyDescent="0.25">
      <c r="A49" s="11">
        <v>45</v>
      </c>
      <c r="B49" s="11">
        <v>66733</v>
      </c>
      <c r="C49" s="12" t="s">
        <v>214</v>
      </c>
      <c r="D49" s="11" t="s">
        <v>158</v>
      </c>
      <c r="E49" s="13" t="s">
        <v>24</v>
      </c>
      <c r="F49" s="11" t="s">
        <v>46</v>
      </c>
      <c r="G49" s="11">
        <f t="shared" si="1"/>
        <v>70</v>
      </c>
      <c r="H49" s="14"/>
      <c r="I49" s="15"/>
      <c r="J49" s="15"/>
      <c r="K49" s="15"/>
      <c r="L49" s="15"/>
      <c r="M49" s="11"/>
      <c r="N49" s="15"/>
      <c r="O49" s="15"/>
      <c r="P49" s="15"/>
      <c r="Q49" s="15">
        <v>70</v>
      </c>
      <c r="R49" s="15"/>
      <c r="S49" s="15"/>
      <c r="T49" s="15"/>
      <c r="U49" s="15"/>
      <c r="V49" s="15"/>
      <c r="W49" s="15"/>
      <c r="X49" s="15"/>
      <c r="Y49" s="15"/>
      <c r="Z49" s="93"/>
    </row>
    <row r="50" spans="1:26" ht="18" customHeight="1" x14ac:dyDescent="0.25">
      <c r="A50" s="11">
        <v>45</v>
      </c>
      <c r="B50" s="11">
        <v>32835</v>
      </c>
      <c r="C50" s="12" t="s">
        <v>187</v>
      </c>
      <c r="D50" s="11" t="s">
        <v>158</v>
      </c>
      <c r="E50" s="13" t="s">
        <v>24</v>
      </c>
      <c r="F50" s="11" t="s">
        <v>53</v>
      </c>
      <c r="G50" s="11">
        <f t="shared" si="1"/>
        <v>70</v>
      </c>
      <c r="H50" s="14"/>
      <c r="I50" s="15">
        <v>10</v>
      </c>
      <c r="J50" s="15"/>
      <c r="K50" s="15"/>
      <c r="L50" s="15"/>
      <c r="M50" s="11"/>
      <c r="N50" s="15"/>
      <c r="O50" s="15"/>
      <c r="P50" s="15"/>
      <c r="Q50" s="15"/>
      <c r="R50" s="15">
        <v>60</v>
      </c>
      <c r="S50" s="15"/>
      <c r="T50" s="15"/>
      <c r="U50" s="15"/>
      <c r="V50" s="15"/>
      <c r="W50" s="15"/>
      <c r="X50" s="15"/>
      <c r="Y50" s="15"/>
      <c r="Z50" s="93"/>
    </row>
    <row r="51" spans="1:26" ht="18" customHeight="1" x14ac:dyDescent="0.25">
      <c r="A51" s="11">
        <v>45</v>
      </c>
      <c r="B51" s="11">
        <v>51455</v>
      </c>
      <c r="C51" s="28" t="s">
        <v>434</v>
      </c>
      <c r="D51" s="29" t="s">
        <v>158</v>
      </c>
      <c r="E51" s="30" t="s">
        <v>24</v>
      </c>
      <c r="F51" s="29" t="s">
        <v>37</v>
      </c>
      <c r="G51" s="11">
        <f t="shared" si="1"/>
        <v>70</v>
      </c>
      <c r="H51" s="14"/>
      <c r="I51" s="15"/>
      <c r="J51" s="15"/>
      <c r="K51" s="15">
        <v>70</v>
      </c>
      <c r="L51" s="15"/>
      <c r="M51" s="11"/>
      <c r="N51" s="38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93"/>
    </row>
    <row r="52" spans="1:26" ht="18" customHeight="1" x14ac:dyDescent="0.25">
      <c r="A52" s="11">
        <v>48</v>
      </c>
      <c r="B52" s="11">
        <v>36630</v>
      </c>
      <c r="C52" s="12" t="s">
        <v>185</v>
      </c>
      <c r="D52" s="11" t="s">
        <v>158</v>
      </c>
      <c r="E52" s="13" t="s">
        <v>24</v>
      </c>
      <c r="F52" s="11" t="s">
        <v>22</v>
      </c>
      <c r="G52" s="11">
        <f t="shared" si="1"/>
        <v>69</v>
      </c>
      <c r="H52" s="14"/>
      <c r="I52" s="15"/>
      <c r="J52" s="15">
        <v>5</v>
      </c>
      <c r="K52" s="15"/>
      <c r="L52" s="15"/>
      <c r="M52" s="11"/>
      <c r="N52" s="15"/>
      <c r="O52" s="15"/>
      <c r="P52" s="15"/>
      <c r="Q52" s="15"/>
      <c r="R52" s="15"/>
      <c r="S52" s="15"/>
      <c r="T52" s="15"/>
      <c r="U52" s="15"/>
      <c r="V52" s="15"/>
      <c r="W52" s="15">
        <v>35</v>
      </c>
      <c r="X52" s="15">
        <v>25</v>
      </c>
      <c r="Y52" s="15">
        <v>4</v>
      </c>
      <c r="Z52" s="93"/>
    </row>
    <row r="53" spans="1:26" ht="18" customHeight="1" x14ac:dyDescent="0.25">
      <c r="A53" s="11">
        <v>49</v>
      </c>
      <c r="B53" s="11">
        <v>32825</v>
      </c>
      <c r="C53" s="12" t="s">
        <v>183</v>
      </c>
      <c r="D53" s="11" t="s">
        <v>158</v>
      </c>
      <c r="E53" s="13" t="s">
        <v>24</v>
      </c>
      <c r="F53" s="11" t="s">
        <v>184</v>
      </c>
      <c r="G53" s="11">
        <f t="shared" si="1"/>
        <v>65</v>
      </c>
      <c r="H53" s="14"/>
      <c r="I53" s="15"/>
      <c r="J53" s="15"/>
      <c r="K53" s="15"/>
      <c r="L53" s="15"/>
      <c r="M53" s="11"/>
      <c r="N53" s="15"/>
      <c r="O53" s="15"/>
      <c r="P53" s="15"/>
      <c r="Q53" s="15"/>
      <c r="R53" s="15">
        <v>65</v>
      </c>
      <c r="S53" s="15"/>
      <c r="T53" s="15"/>
      <c r="U53" s="15"/>
      <c r="V53" s="15"/>
      <c r="W53" s="15"/>
      <c r="X53" s="15"/>
      <c r="Y53" s="15"/>
      <c r="Z53" s="93"/>
    </row>
    <row r="54" spans="1:26" ht="18" customHeight="1" x14ac:dyDescent="0.25">
      <c r="A54" s="11">
        <v>49</v>
      </c>
      <c r="B54" s="11">
        <v>66734</v>
      </c>
      <c r="C54" s="12" t="s">
        <v>215</v>
      </c>
      <c r="D54" s="11" t="s">
        <v>158</v>
      </c>
      <c r="E54" s="13" t="s">
        <v>24</v>
      </c>
      <c r="F54" s="11" t="s">
        <v>46</v>
      </c>
      <c r="G54" s="11">
        <f t="shared" si="1"/>
        <v>65</v>
      </c>
      <c r="H54" s="14"/>
      <c r="I54" s="15"/>
      <c r="J54" s="15"/>
      <c r="K54" s="15"/>
      <c r="L54" s="15"/>
      <c r="M54" s="11"/>
      <c r="N54" s="15"/>
      <c r="O54" s="15"/>
      <c r="P54" s="15"/>
      <c r="Q54" s="15">
        <v>65</v>
      </c>
      <c r="R54" s="15"/>
      <c r="S54" s="15"/>
      <c r="T54" s="15"/>
      <c r="U54" s="15"/>
      <c r="V54" s="15"/>
      <c r="W54" s="15"/>
      <c r="X54" s="15"/>
      <c r="Y54" s="15"/>
      <c r="Z54" s="93"/>
    </row>
    <row r="55" spans="1:26" ht="18" customHeight="1" x14ac:dyDescent="0.25">
      <c r="A55" s="11">
        <v>49</v>
      </c>
      <c r="B55" s="11">
        <v>43315</v>
      </c>
      <c r="C55" s="28" t="s">
        <v>435</v>
      </c>
      <c r="D55" s="29" t="s">
        <v>158</v>
      </c>
      <c r="E55" s="30" t="s">
        <v>24</v>
      </c>
      <c r="F55" s="29" t="s">
        <v>250</v>
      </c>
      <c r="G55" s="11">
        <f t="shared" si="1"/>
        <v>65</v>
      </c>
      <c r="H55" s="14"/>
      <c r="I55" s="15"/>
      <c r="J55" s="15"/>
      <c r="K55" s="15">
        <v>65</v>
      </c>
      <c r="L55" s="15"/>
      <c r="M55" s="11"/>
      <c r="N55" s="38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93"/>
    </row>
    <row r="56" spans="1:26" ht="18" customHeight="1" x14ac:dyDescent="0.25">
      <c r="A56" s="11">
        <v>49</v>
      </c>
      <c r="B56" s="11">
        <v>43982</v>
      </c>
      <c r="C56" s="28" t="s">
        <v>436</v>
      </c>
      <c r="D56" s="29" t="s">
        <v>158</v>
      </c>
      <c r="E56" s="30" t="s">
        <v>24</v>
      </c>
      <c r="F56" s="29" t="s">
        <v>424</v>
      </c>
      <c r="G56" s="11">
        <f t="shared" si="1"/>
        <v>65</v>
      </c>
      <c r="H56" s="14"/>
      <c r="I56" s="15">
        <v>5</v>
      </c>
      <c r="J56" s="15"/>
      <c r="K56" s="15">
        <v>60</v>
      </c>
      <c r="L56" s="15"/>
      <c r="M56" s="11"/>
      <c r="N56" s="38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93"/>
    </row>
    <row r="57" spans="1:26" ht="18" customHeight="1" x14ac:dyDescent="0.25">
      <c r="A57" s="11">
        <v>53</v>
      </c>
      <c r="B57" s="11">
        <v>30013</v>
      </c>
      <c r="C57" s="12" t="s">
        <v>200</v>
      </c>
      <c r="D57" s="11" t="s">
        <v>158</v>
      </c>
      <c r="E57" s="13" t="s">
        <v>24</v>
      </c>
      <c r="F57" s="11" t="s">
        <v>22</v>
      </c>
      <c r="G57" s="11">
        <f t="shared" si="1"/>
        <v>64</v>
      </c>
      <c r="H57" s="14"/>
      <c r="I57" s="15"/>
      <c r="J57" s="15">
        <v>30</v>
      </c>
      <c r="K57" s="15"/>
      <c r="L57" s="15"/>
      <c r="M57" s="11"/>
      <c r="N57" s="15"/>
      <c r="O57" s="15"/>
      <c r="P57" s="15"/>
      <c r="Q57" s="15"/>
      <c r="R57" s="15"/>
      <c r="S57" s="15"/>
      <c r="T57" s="15">
        <v>6</v>
      </c>
      <c r="U57" s="15"/>
      <c r="V57" s="15"/>
      <c r="W57" s="15"/>
      <c r="X57" s="15">
        <v>8</v>
      </c>
      <c r="Y57" s="15">
        <v>20</v>
      </c>
      <c r="Z57" s="93"/>
    </row>
    <row r="58" spans="1:26" ht="18" customHeight="1" x14ac:dyDescent="0.25">
      <c r="A58" s="11">
        <v>54</v>
      </c>
      <c r="B58" s="11">
        <v>38254</v>
      </c>
      <c r="C58" s="12" t="s">
        <v>186</v>
      </c>
      <c r="D58" s="11" t="s">
        <v>158</v>
      </c>
      <c r="E58" s="13" t="s">
        <v>24</v>
      </c>
      <c r="F58" s="11" t="s">
        <v>53</v>
      </c>
      <c r="G58" s="11">
        <f t="shared" si="1"/>
        <v>62</v>
      </c>
      <c r="H58" s="14"/>
      <c r="I58" s="15">
        <v>2</v>
      </c>
      <c r="J58" s="15"/>
      <c r="K58" s="15"/>
      <c r="L58" s="15"/>
      <c r="M58" s="11"/>
      <c r="N58" s="15"/>
      <c r="O58" s="15"/>
      <c r="P58" s="15"/>
      <c r="Q58" s="15"/>
      <c r="R58" s="15"/>
      <c r="S58" s="15">
        <v>60</v>
      </c>
      <c r="T58" s="15"/>
      <c r="U58" s="15"/>
      <c r="V58" s="15"/>
      <c r="W58" s="15"/>
      <c r="X58" s="15"/>
      <c r="Y58" s="15"/>
      <c r="Z58" s="93"/>
    </row>
    <row r="59" spans="1:26" ht="18" customHeight="1" x14ac:dyDescent="0.25">
      <c r="A59" s="11">
        <v>55</v>
      </c>
      <c r="B59" s="11">
        <v>67098</v>
      </c>
      <c r="C59" s="28" t="s">
        <v>407</v>
      </c>
      <c r="D59" s="29" t="s">
        <v>158</v>
      </c>
      <c r="E59" s="30" t="s">
        <v>133</v>
      </c>
      <c r="F59" s="29" t="s">
        <v>40</v>
      </c>
      <c r="G59" s="11">
        <f t="shared" si="1"/>
        <v>60</v>
      </c>
      <c r="H59" s="14"/>
      <c r="I59" s="15"/>
      <c r="J59" s="15"/>
      <c r="K59" s="15"/>
      <c r="L59" s="15"/>
      <c r="M59" s="11"/>
      <c r="N59" s="38">
        <v>60</v>
      </c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93"/>
    </row>
    <row r="60" spans="1:26" ht="18" customHeight="1" x14ac:dyDescent="0.25">
      <c r="A60" s="11">
        <v>56</v>
      </c>
      <c r="B60" s="11">
        <v>55656</v>
      </c>
      <c r="C60" s="28" t="s">
        <v>437</v>
      </c>
      <c r="D60" s="29" t="s">
        <v>158</v>
      </c>
      <c r="E60" s="30" t="s">
        <v>24</v>
      </c>
      <c r="F60" s="29" t="s">
        <v>424</v>
      </c>
      <c r="G60" s="11">
        <f t="shared" si="1"/>
        <v>57</v>
      </c>
      <c r="H60" s="14"/>
      <c r="I60" s="15">
        <v>2</v>
      </c>
      <c r="J60" s="15"/>
      <c r="K60" s="15">
        <v>55</v>
      </c>
      <c r="L60" s="15"/>
      <c r="M60" s="11"/>
      <c r="N60" s="38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93"/>
    </row>
    <row r="61" spans="1:26" ht="18" customHeight="1" x14ac:dyDescent="0.25">
      <c r="A61" s="11">
        <v>57</v>
      </c>
      <c r="B61" s="11">
        <v>51822</v>
      </c>
      <c r="C61" s="12" t="s">
        <v>189</v>
      </c>
      <c r="D61" s="11" t="s">
        <v>158</v>
      </c>
      <c r="E61" s="45" t="s">
        <v>76</v>
      </c>
      <c r="F61" s="11" t="s">
        <v>22</v>
      </c>
      <c r="G61" s="11">
        <f t="shared" si="1"/>
        <v>55</v>
      </c>
      <c r="H61" s="14"/>
      <c r="I61" s="15"/>
      <c r="J61" s="15"/>
      <c r="K61" s="15"/>
      <c r="L61" s="15"/>
      <c r="M61" s="11"/>
      <c r="N61" s="15"/>
      <c r="O61" s="15"/>
      <c r="P61" s="15"/>
      <c r="Q61" s="15"/>
      <c r="R61" s="15"/>
      <c r="S61" s="15"/>
      <c r="T61" s="15"/>
      <c r="U61" s="15"/>
      <c r="V61" s="15"/>
      <c r="W61" s="15">
        <v>55</v>
      </c>
      <c r="X61" s="15"/>
      <c r="Y61" s="15"/>
      <c r="Z61" s="93"/>
    </row>
    <row r="62" spans="1:26" ht="18" customHeight="1" x14ac:dyDescent="0.25">
      <c r="A62" s="11">
        <v>57</v>
      </c>
      <c r="B62" s="11">
        <v>24253</v>
      </c>
      <c r="C62" s="12" t="s">
        <v>216</v>
      </c>
      <c r="D62" s="11" t="s">
        <v>158</v>
      </c>
      <c r="E62" s="13" t="s">
        <v>24</v>
      </c>
      <c r="F62" s="11" t="s">
        <v>46</v>
      </c>
      <c r="G62" s="11">
        <f t="shared" si="1"/>
        <v>55</v>
      </c>
      <c r="H62" s="14"/>
      <c r="I62" s="15"/>
      <c r="J62" s="15"/>
      <c r="K62" s="15"/>
      <c r="L62" s="15"/>
      <c r="M62" s="11"/>
      <c r="N62" s="15"/>
      <c r="O62" s="15"/>
      <c r="P62" s="15"/>
      <c r="Q62" s="15">
        <v>55</v>
      </c>
      <c r="R62" s="15"/>
      <c r="S62" s="15"/>
      <c r="T62" s="15"/>
      <c r="U62" s="15"/>
      <c r="V62" s="15"/>
      <c r="W62" s="15"/>
      <c r="X62" s="15"/>
      <c r="Y62" s="15"/>
      <c r="Z62" s="93"/>
    </row>
    <row r="63" spans="1:26" ht="18" customHeight="1" x14ac:dyDescent="0.25">
      <c r="A63" s="11">
        <v>57</v>
      </c>
      <c r="B63" s="11">
        <v>52361</v>
      </c>
      <c r="C63" s="28" t="s">
        <v>408</v>
      </c>
      <c r="D63" s="29" t="s">
        <v>158</v>
      </c>
      <c r="E63" s="30" t="s">
        <v>24</v>
      </c>
      <c r="F63" s="29" t="s">
        <v>40</v>
      </c>
      <c r="G63" s="11">
        <f t="shared" si="1"/>
        <v>55</v>
      </c>
      <c r="H63" s="25"/>
      <c r="I63" s="15"/>
      <c r="J63" s="15"/>
      <c r="K63" s="15"/>
      <c r="L63" s="15"/>
      <c r="M63" s="11"/>
      <c r="N63" s="38">
        <v>55</v>
      </c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93"/>
    </row>
    <row r="64" spans="1:26" ht="18" customHeight="1" x14ac:dyDescent="0.25">
      <c r="A64" s="11">
        <v>60</v>
      </c>
      <c r="B64" s="11">
        <v>66168</v>
      </c>
      <c r="C64" s="12" t="s">
        <v>191</v>
      </c>
      <c r="D64" s="11" t="s">
        <v>158</v>
      </c>
      <c r="E64" s="13" t="s">
        <v>24</v>
      </c>
      <c r="F64" s="11" t="s">
        <v>46</v>
      </c>
      <c r="G64" s="11">
        <f t="shared" si="1"/>
        <v>50</v>
      </c>
      <c r="H64" s="25"/>
      <c r="I64" s="15"/>
      <c r="J64" s="15"/>
      <c r="K64" s="15"/>
      <c r="L64" s="15"/>
      <c r="M64" s="11"/>
      <c r="N64" s="15"/>
      <c r="O64" s="15"/>
      <c r="P64" s="15"/>
      <c r="Q64" s="15"/>
      <c r="R64" s="15"/>
      <c r="S64" s="15">
        <v>50</v>
      </c>
      <c r="T64" s="15"/>
      <c r="U64" s="15"/>
      <c r="V64" s="15"/>
      <c r="W64" s="15"/>
      <c r="X64" s="15"/>
      <c r="Y64" s="15"/>
      <c r="Z64" s="93"/>
    </row>
    <row r="65" spans="1:26" ht="18" customHeight="1" x14ac:dyDescent="0.25">
      <c r="A65" s="11">
        <v>60</v>
      </c>
      <c r="B65" s="11">
        <v>66785</v>
      </c>
      <c r="C65" s="12" t="s">
        <v>217</v>
      </c>
      <c r="D65" s="11" t="s">
        <v>158</v>
      </c>
      <c r="E65" s="13" t="s">
        <v>24</v>
      </c>
      <c r="F65" s="11" t="s">
        <v>46</v>
      </c>
      <c r="G65" s="11">
        <f t="shared" si="1"/>
        <v>50</v>
      </c>
      <c r="H65" s="25"/>
      <c r="I65" s="15"/>
      <c r="J65" s="15"/>
      <c r="K65" s="15"/>
      <c r="L65" s="15"/>
      <c r="M65" s="11"/>
      <c r="N65" s="15"/>
      <c r="O65" s="15"/>
      <c r="P65" s="15"/>
      <c r="Q65" s="15">
        <v>50</v>
      </c>
      <c r="R65" s="15"/>
      <c r="S65" s="15"/>
      <c r="T65" s="15"/>
      <c r="U65" s="15"/>
      <c r="V65" s="15"/>
      <c r="W65" s="15"/>
      <c r="X65" s="15"/>
      <c r="Y65" s="15"/>
      <c r="Z65" s="93"/>
    </row>
    <row r="66" spans="1:26" ht="18" customHeight="1" x14ac:dyDescent="0.25">
      <c r="A66" s="11">
        <v>62</v>
      </c>
      <c r="B66" s="11">
        <v>24154</v>
      </c>
      <c r="C66" s="12" t="s">
        <v>204</v>
      </c>
      <c r="D66" s="11" t="s">
        <v>158</v>
      </c>
      <c r="E66" s="13" t="s">
        <v>24</v>
      </c>
      <c r="F66" s="11" t="s">
        <v>46</v>
      </c>
      <c r="G66" s="11">
        <f t="shared" si="1"/>
        <v>45</v>
      </c>
      <c r="H66" s="25"/>
      <c r="I66" s="15"/>
      <c r="J66" s="15"/>
      <c r="K66" s="15"/>
      <c r="L66" s="15"/>
      <c r="M66" s="11"/>
      <c r="N66" s="15"/>
      <c r="O66" s="15"/>
      <c r="P66" s="15"/>
      <c r="Q66" s="15">
        <v>20</v>
      </c>
      <c r="R66" s="15"/>
      <c r="S66" s="15">
        <v>25</v>
      </c>
      <c r="T66" s="15"/>
      <c r="U66" s="15"/>
      <c r="V66" s="15"/>
      <c r="W66" s="15"/>
      <c r="X66" s="15"/>
      <c r="Y66" s="15"/>
      <c r="Z66" s="93"/>
    </row>
    <row r="67" spans="1:26" ht="18" customHeight="1" x14ac:dyDescent="0.25">
      <c r="A67" s="11">
        <v>63</v>
      </c>
      <c r="B67" s="11">
        <v>52325</v>
      </c>
      <c r="C67" s="12" t="s">
        <v>196</v>
      </c>
      <c r="D67" s="11" t="s">
        <v>158</v>
      </c>
      <c r="E67" s="13" t="s">
        <v>197</v>
      </c>
      <c r="F67" s="11" t="s">
        <v>40</v>
      </c>
      <c r="G67" s="11">
        <f t="shared" si="1"/>
        <v>42</v>
      </c>
      <c r="H67" s="14"/>
      <c r="I67" s="15">
        <v>2</v>
      </c>
      <c r="J67" s="15"/>
      <c r="K67" s="15"/>
      <c r="L67" s="15"/>
      <c r="M67" s="11"/>
      <c r="N67" s="15"/>
      <c r="O67" s="15"/>
      <c r="P67" s="15"/>
      <c r="Q67" s="15"/>
      <c r="R67" s="15">
        <v>40</v>
      </c>
      <c r="S67" s="15"/>
      <c r="T67" s="15"/>
      <c r="U67" s="15"/>
      <c r="V67" s="15"/>
      <c r="W67" s="15"/>
      <c r="X67" s="15"/>
      <c r="Y67" s="15"/>
      <c r="Z67" s="93"/>
    </row>
    <row r="68" spans="1:26" ht="18" customHeight="1" x14ac:dyDescent="0.25">
      <c r="A68" s="11">
        <v>64</v>
      </c>
      <c r="B68" s="11">
        <v>61526</v>
      </c>
      <c r="C68" s="12" t="s">
        <v>194</v>
      </c>
      <c r="D68" s="11" t="s">
        <v>158</v>
      </c>
      <c r="E68" s="13" t="s">
        <v>24</v>
      </c>
      <c r="F68" s="11" t="s">
        <v>22</v>
      </c>
      <c r="G68" s="11">
        <f t="shared" si="1"/>
        <v>40</v>
      </c>
      <c r="H68" s="25"/>
      <c r="I68" s="15"/>
      <c r="J68" s="15"/>
      <c r="K68" s="15"/>
      <c r="L68" s="15"/>
      <c r="M68" s="11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>
        <v>40</v>
      </c>
      <c r="Z68" s="93"/>
    </row>
    <row r="69" spans="1:26" ht="18" customHeight="1" x14ac:dyDescent="0.25">
      <c r="A69" s="11">
        <v>64</v>
      </c>
      <c r="B69" s="11">
        <v>66166</v>
      </c>
      <c r="C69" s="12" t="s">
        <v>195</v>
      </c>
      <c r="D69" s="11" t="s">
        <v>158</v>
      </c>
      <c r="E69" s="13" t="s">
        <v>24</v>
      </c>
      <c r="F69" s="11" t="s">
        <v>46</v>
      </c>
      <c r="G69" s="11">
        <f t="shared" ref="G69:G86" si="2">SUM(I69:Y69)</f>
        <v>40</v>
      </c>
      <c r="H69" s="25"/>
      <c r="I69" s="15"/>
      <c r="J69" s="15"/>
      <c r="K69" s="15"/>
      <c r="L69" s="15"/>
      <c r="M69" s="11"/>
      <c r="N69" s="15"/>
      <c r="O69" s="15"/>
      <c r="P69" s="15"/>
      <c r="Q69" s="15"/>
      <c r="R69" s="15"/>
      <c r="S69" s="15">
        <v>40</v>
      </c>
      <c r="T69" s="15"/>
      <c r="U69" s="15"/>
      <c r="V69" s="15"/>
      <c r="W69" s="15"/>
      <c r="X69" s="15"/>
      <c r="Y69" s="15"/>
      <c r="Z69" s="93"/>
    </row>
    <row r="70" spans="1:26" ht="18" customHeight="1" x14ac:dyDescent="0.25">
      <c r="A70" s="11">
        <v>64</v>
      </c>
      <c r="B70" s="11">
        <v>66829</v>
      </c>
      <c r="C70" s="12" t="s">
        <v>218</v>
      </c>
      <c r="D70" s="11" t="s">
        <v>158</v>
      </c>
      <c r="E70" s="13" t="s">
        <v>24</v>
      </c>
      <c r="F70" s="11" t="s">
        <v>46</v>
      </c>
      <c r="G70" s="11">
        <f t="shared" si="2"/>
        <v>40</v>
      </c>
      <c r="H70" s="25"/>
      <c r="I70" s="15"/>
      <c r="J70" s="15"/>
      <c r="K70" s="15"/>
      <c r="L70" s="15"/>
      <c r="M70" s="11"/>
      <c r="N70" s="15"/>
      <c r="O70" s="15"/>
      <c r="P70" s="15"/>
      <c r="Q70" s="15">
        <v>40</v>
      </c>
      <c r="R70" s="15"/>
      <c r="S70" s="15"/>
      <c r="T70" s="15"/>
      <c r="U70" s="15"/>
      <c r="V70" s="15"/>
      <c r="W70" s="15"/>
      <c r="X70" s="15"/>
      <c r="Y70" s="15"/>
      <c r="Z70" s="93"/>
    </row>
    <row r="71" spans="1:26" ht="18" customHeight="1" x14ac:dyDescent="0.25">
      <c r="A71" s="11">
        <v>67</v>
      </c>
      <c r="B71" s="11">
        <v>40760</v>
      </c>
      <c r="C71" s="12" t="s">
        <v>198</v>
      </c>
      <c r="D71" s="11" t="s">
        <v>158</v>
      </c>
      <c r="E71" s="13" t="s">
        <v>24</v>
      </c>
      <c r="F71" s="11" t="s">
        <v>46</v>
      </c>
      <c r="G71" s="11">
        <f t="shared" si="2"/>
        <v>38</v>
      </c>
      <c r="H71" s="25"/>
      <c r="I71" s="15"/>
      <c r="J71" s="15"/>
      <c r="K71" s="15"/>
      <c r="L71" s="15"/>
      <c r="M71" s="11"/>
      <c r="N71" s="15"/>
      <c r="O71" s="15"/>
      <c r="P71" s="15"/>
      <c r="Q71" s="15"/>
      <c r="R71" s="15"/>
      <c r="S71" s="15">
        <v>35</v>
      </c>
      <c r="T71" s="15"/>
      <c r="U71" s="15">
        <v>3</v>
      </c>
      <c r="V71" s="15"/>
      <c r="W71" s="15"/>
      <c r="X71" s="15"/>
      <c r="Y71" s="15"/>
      <c r="Z71" s="93"/>
    </row>
    <row r="72" spans="1:26" ht="18" customHeight="1" x14ac:dyDescent="0.25">
      <c r="A72" s="11">
        <v>68</v>
      </c>
      <c r="B72" s="11">
        <v>52362</v>
      </c>
      <c r="C72" s="12" t="s">
        <v>203</v>
      </c>
      <c r="D72" s="11" t="s">
        <v>158</v>
      </c>
      <c r="E72" s="13" t="s">
        <v>197</v>
      </c>
      <c r="F72" s="11" t="s">
        <v>40</v>
      </c>
      <c r="G72" s="11">
        <f t="shared" si="2"/>
        <v>37</v>
      </c>
      <c r="H72" s="25"/>
      <c r="I72" s="15">
        <v>7</v>
      </c>
      <c r="J72" s="15"/>
      <c r="K72" s="15"/>
      <c r="L72" s="15"/>
      <c r="M72" s="11"/>
      <c r="N72" s="15"/>
      <c r="O72" s="15"/>
      <c r="P72" s="15"/>
      <c r="Q72" s="15"/>
      <c r="R72" s="15">
        <v>30</v>
      </c>
      <c r="S72" s="15"/>
      <c r="T72" s="15"/>
      <c r="U72" s="15"/>
      <c r="V72" s="15"/>
      <c r="W72" s="15"/>
      <c r="X72" s="15"/>
      <c r="Y72" s="15"/>
      <c r="Z72" s="93"/>
    </row>
    <row r="73" spans="1:26" ht="18" customHeight="1" x14ac:dyDescent="0.25">
      <c r="A73" s="11">
        <v>69</v>
      </c>
      <c r="B73" s="11">
        <v>49452</v>
      </c>
      <c r="C73" s="12" t="s">
        <v>199</v>
      </c>
      <c r="D73" s="11" t="s">
        <v>158</v>
      </c>
      <c r="E73" s="13" t="s">
        <v>170</v>
      </c>
      <c r="F73" s="11" t="s">
        <v>22</v>
      </c>
      <c r="G73" s="11">
        <f t="shared" si="2"/>
        <v>35</v>
      </c>
      <c r="H73" s="25"/>
      <c r="I73" s="15"/>
      <c r="J73" s="15"/>
      <c r="K73" s="15"/>
      <c r="L73" s="15"/>
      <c r="M73" s="11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>
        <v>35</v>
      </c>
      <c r="Z73" s="93"/>
    </row>
    <row r="74" spans="1:26" ht="18" customHeight="1" x14ac:dyDescent="0.25">
      <c r="A74" s="11">
        <v>69</v>
      </c>
      <c r="B74" s="11">
        <v>66789</v>
      </c>
      <c r="C74" s="12" t="s">
        <v>219</v>
      </c>
      <c r="D74" s="11" t="s">
        <v>158</v>
      </c>
      <c r="E74" s="13" t="s">
        <v>24</v>
      </c>
      <c r="F74" s="11" t="s">
        <v>46</v>
      </c>
      <c r="G74" s="11">
        <f t="shared" si="2"/>
        <v>35</v>
      </c>
      <c r="H74" s="25"/>
      <c r="I74" s="15"/>
      <c r="J74" s="15"/>
      <c r="K74" s="15"/>
      <c r="L74" s="15"/>
      <c r="M74" s="11"/>
      <c r="N74" s="15"/>
      <c r="O74" s="15"/>
      <c r="P74" s="15"/>
      <c r="Q74" s="15">
        <v>35</v>
      </c>
      <c r="R74" s="15"/>
      <c r="S74" s="15"/>
      <c r="T74" s="15"/>
      <c r="U74" s="15"/>
      <c r="V74" s="15"/>
      <c r="W74" s="15"/>
      <c r="X74" s="15"/>
      <c r="Y74" s="15"/>
      <c r="Z74" s="93"/>
    </row>
    <row r="75" spans="1:26" ht="18" customHeight="1" x14ac:dyDescent="0.25">
      <c r="A75" s="11">
        <v>71</v>
      </c>
      <c r="B75" s="11">
        <v>66123</v>
      </c>
      <c r="C75" s="12" t="s">
        <v>202</v>
      </c>
      <c r="D75" s="11" t="s">
        <v>158</v>
      </c>
      <c r="E75" s="13" t="s">
        <v>24</v>
      </c>
      <c r="F75" s="11" t="s">
        <v>46</v>
      </c>
      <c r="G75" s="11">
        <f t="shared" si="2"/>
        <v>30</v>
      </c>
      <c r="H75" s="25"/>
      <c r="I75" s="15"/>
      <c r="J75" s="15"/>
      <c r="K75" s="15"/>
      <c r="L75" s="15"/>
      <c r="M75" s="11"/>
      <c r="N75" s="15"/>
      <c r="O75" s="15"/>
      <c r="P75" s="15"/>
      <c r="Q75" s="15"/>
      <c r="R75" s="15"/>
      <c r="S75" s="15">
        <v>30</v>
      </c>
      <c r="T75" s="15"/>
      <c r="U75" s="15"/>
      <c r="V75" s="15"/>
      <c r="W75" s="15"/>
      <c r="X75" s="15"/>
      <c r="Y75" s="15"/>
      <c r="Z75" s="93"/>
    </row>
    <row r="76" spans="1:26" ht="18" customHeight="1" x14ac:dyDescent="0.25">
      <c r="A76" s="11">
        <v>71</v>
      </c>
      <c r="B76" s="11">
        <v>66794</v>
      </c>
      <c r="C76" s="12" t="s">
        <v>220</v>
      </c>
      <c r="D76" s="11" t="s">
        <v>158</v>
      </c>
      <c r="E76" s="13" t="s">
        <v>24</v>
      </c>
      <c r="F76" s="11" t="s">
        <v>46</v>
      </c>
      <c r="G76" s="11">
        <f t="shared" si="2"/>
        <v>30</v>
      </c>
      <c r="H76" s="25"/>
      <c r="I76" s="15"/>
      <c r="J76" s="15"/>
      <c r="K76" s="15"/>
      <c r="L76" s="15"/>
      <c r="M76" s="11"/>
      <c r="N76" s="15"/>
      <c r="O76" s="15"/>
      <c r="P76" s="15"/>
      <c r="Q76" s="15">
        <v>30</v>
      </c>
      <c r="R76" s="15"/>
      <c r="S76" s="15"/>
      <c r="T76" s="15"/>
      <c r="U76" s="15"/>
      <c r="V76" s="15"/>
      <c r="W76" s="15"/>
      <c r="X76" s="15"/>
      <c r="Y76" s="15"/>
      <c r="Z76" s="93"/>
    </row>
    <row r="77" spans="1:26" ht="18" customHeight="1" x14ac:dyDescent="0.25">
      <c r="A77" s="11">
        <v>73</v>
      </c>
      <c r="B77" s="11">
        <v>66800</v>
      </c>
      <c r="C77" s="12" t="s">
        <v>221</v>
      </c>
      <c r="D77" s="11" t="s">
        <v>158</v>
      </c>
      <c r="E77" s="13" t="s">
        <v>24</v>
      </c>
      <c r="F77" s="11" t="s">
        <v>46</v>
      </c>
      <c r="G77" s="11">
        <f t="shared" si="2"/>
        <v>25</v>
      </c>
      <c r="H77" s="25"/>
      <c r="I77" s="15"/>
      <c r="J77" s="15"/>
      <c r="K77" s="15"/>
      <c r="L77" s="15"/>
      <c r="M77" s="11"/>
      <c r="N77" s="15"/>
      <c r="O77" s="15"/>
      <c r="P77" s="15"/>
      <c r="Q77" s="15">
        <v>25</v>
      </c>
      <c r="R77" s="15"/>
      <c r="S77" s="15"/>
      <c r="T77" s="15"/>
      <c r="U77" s="15"/>
      <c r="V77" s="15"/>
      <c r="W77" s="15"/>
      <c r="X77" s="15"/>
      <c r="Y77" s="15"/>
      <c r="Z77" s="93"/>
    </row>
    <row r="78" spans="1:26" ht="18" customHeight="1" x14ac:dyDescent="0.25">
      <c r="A78" s="11">
        <v>74</v>
      </c>
      <c r="B78" s="11">
        <v>66798</v>
      </c>
      <c r="C78" s="12" t="s">
        <v>222</v>
      </c>
      <c r="D78" s="11" t="s">
        <v>158</v>
      </c>
      <c r="E78" s="13" t="s">
        <v>24</v>
      </c>
      <c r="F78" s="11" t="s">
        <v>46</v>
      </c>
      <c r="G78" s="11">
        <f t="shared" si="2"/>
        <v>15</v>
      </c>
      <c r="H78" s="25"/>
      <c r="I78" s="15"/>
      <c r="J78" s="15"/>
      <c r="K78" s="15"/>
      <c r="L78" s="15"/>
      <c r="M78" s="11"/>
      <c r="N78" s="15"/>
      <c r="O78" s="15"/>
      <c r="P78" s="15"/>
      <c r="Q78" s="15">
        <v>15</v>
      </c>
      <c r="R78" s="15"/>
      <c r="S78" s="15"/>
      <c r="T78" s="15"/>
      <c r="U78" s="15"/>
      <c r="V78" s="15"/>
      <c r="W78" s="15"/>
      <c r="X78" s="15"/>
      <c r="Y78" s="15"/>
      <c r="Z78" s="93"/>
    </row>
    <row r="79" spans="1:26" ht="18" customHeight="1" x14ac:dyDescent="0.25">
      <c r="A79" s="11">
        <v>75</v>
      </c>
      <c r="B79" s="11">
        <v>60882</v>
      </c>
      <c r="C79" s="28" t="s">
        <v>466</v>
      </c>
      <c r="D79" s="29" t="s">
        <v>158</v>
      </c>
      <c r="E79" s="30" t="s">
        <v>24</v>
      </c>
      <c r="F79" s="29" t="s">
        <v>32</v>
      </c>
      <c r="G79" s="11">
        <f t="shared" si="2"/>
        <v>11</v>
      </c>
      <c r="H79" s="25"/>
      <c r="I79" s="15">
        <v>3</v>
      </c>
      <c r="J79" s="15"/>
      <c r="K79" s="15"/>
      <c r="L79" s="15"/>
      <c r="M79" s="11">
        <v>8</v>
      </c>
      <c r="N79" s="38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93"/>
    </row>
    <row r="80" spans="1:26" ht="18" customHeight="1" x14ac:dyDescent="0.25">
      <c r="A80" s="11">
        <v>76</v>
      </c>
      <c r="B80" s="11">
        <v>63221</v>
      </c>
      <c r="C80" s="28" t="s">
        <v>483</v>
      </c>
      <c r="D80" s="29" t="s">
        <v>158</v>
      </c>
      <c r="E80" s="30" t="s">
        <v>484</v>
      </c>
      <c r="F80" s="29" t="s">
        <v>53</v>
      </c>
      <c r="G80" s="11">
        <f t="shared" si="2"/>
        <v>7</v>
      </c>
      <c r="H80" s="25"/>
      <c r="I80" s="15">
        <v>7</v>
      </c>
      <c r="J80" s="15"/>
      <c r="K80" s="15"/>
      <c r="L80" s="15"/>
      <c r="M80" s="11"/>
      <c r="N80" s="38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93"/>
    </row>
    <row r="81" spans="1:26" ht="18" customHeight="1" x14ac:dyDescent="0.25">
      <c r="A81" s="11">
        <v>77</v>
      </c>
      <c r="B81" s="11">
        <v>39070</v>
      </c>
      <c r="C81" s="12" t="s">
        <v>206</v>
      </c>
      <c r="D81" s="11" t="s">
        <v>158</v>
      </c>
      <c r="E81" s="13" t="s">
        <v>24</v>
      </c>
      <c r="F81" s="11" t="s">
        <v>22</v>
      </c>
      <c r="G81" s="11">
        <f t="shared" si="2"/>
        <v>6</v>
      </c>
      <c r="H81" s="25"/>
      <c r="I81" s="15"/>
      <c r="J81" s="15"/>
      <c r="K81" s="15"/>
      <c r="L81" s="15"/>
      <c r="M81" s="11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>
        <v>6</v>
      </c>
      <c r="Z81" s="93"/>
    </row>
    <row r="82" spans="1:26" ht="18" customHeight="1" x14ac:dyDescent="0.25">
      <c r="A82" s="11">
        <v>77</v>
      </c>
      <c r="B82" s="11">
        <v>26003</v>
      </c>
      <c r="C82" s="28" t="s">
        <v>419</v>
      </c>
      <c r="D82" s="29" t="s">
        <v>158</v>
      </c>
      <c r="E82" s="30" t="s">
        <v>238</v>
      </c>
      <c r="F82" s="29" t="s">
        <v>40</v>
      </c>
      <c r="G82" s="11">
        <f t="shared" si="2"/>
        <v>6</v>
      </c>
      <c r="H82" s="25"/>
      <c r="I82" s="15"/>
      <c r="J82" s="15"/>
      <c r="K82" s="15"/>
      <c r="L82" s="15">
        <v>6</v>
      </c>
      <c r="M82" s="11"/>
      <c r="N82" s="38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93"/>
    </row>
    <row r="83" spans="1:26" ht="18" customHeight="1" x14ac:dyDescent="0.25">
      <c r="A83" s="11">
        <v>79</v>
      </c>
      <c r="B83" s="11">
        <v>21882</v>
      </c>
      <c r="C83" s="28" t="s">
        <v>485</v>
      </c>
      <c r="D83" s="29" t="s">
        <v>158</v>
      </c>
      <c r="E83" s="30" t="s">
        <v>24</v>
      </c>
      <c r="F83" s="29" t="s">
        <v>53</v>
      </c>
      <c r="G83" s="11">
        <f t="shared" si="2"/>
        <v>5</v>
      </c>
      <c r="H83" s="25"/>
      <c r="I83" s="15">
        <v>5</v>
      </c>
      <c r="J83" s="15"/>
      <c r="K83" s="15"/>
      <c r="L83" s="15"/>
      <c r="M83" s="11"/>
      <c r="N83" s="38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93"/>
    </row>
    <row r="84" spans="1:26" ht="18" customHeight="1" x14ac:dyDescent="0.25">
      <c r="A84" s="11">
        <v>80</v>
      </c>
      <c r="B84" s="11">
        <v>29023</v>
      </c>
      <c r="C84" s="28" t="s">
        <v>486</v>
      </c>
      <c r="D84" s="29" t="s">
        <v>158</v>
      </c>
      <c r="E84" s="30" t="s">
        <v>24</v>
      </c>
      <c r="F84" s="29" t="s">
        <v>53</v>
      </c>
      <c r="G84" s="11">
        <f t="shared" si="2"/>
        <v>3</v>
      </c>
      <c r="H84" s="25"/>
      <c r="I84" s="15">
        <v>3</v>
      </c>
      <c r="J84" s="15"/>
      <c r="K84" s="15"/>
      <c r="L84" s="15"/>
      <c r="M84" s="11"/>
      <c r="N84" s="38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93"/>
    </row>
    <row r="85" spans="1:26" ht="18" customHeight="1" x14ac:dyDescent="0.25">
      <c r="A85" s="11">
        <v>81</v>
      </c>
      <c r="B85" s="11">
        <v>52477</v>
      </c>
      <c r="C85" s="28" t="s">
        <v>487</v>
      </c>
      <c r="D85" s="29" t="s">
        <v>158</v>
      </c>
      <c r="E85" s="30" t="s">
        <v>24</v>
      </c>
      <c r="F85" s="29" t="s">
        <v>53</v>
      </c>
      <c r="G85" s="11">
        <f t="shared" si="2"/>
        <v>1</v>
      </c>
      <c r="H85" s="25"/>
      <c r="I85" s="15">
        <v>1</v>
      </c>
      <c r="J85" s="15"/>
      <c r="K85" s="15"/>
      <c r="L85" s="15"/>
      <c r="M85" s="11"/>
      <c r="N85" s="38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93"/>
    </row>
    <row r="86" spans="1:26" ht="18" customHeight="1" x14ac:dyDescent="0.25">
      <c r="A86" s="11">
        <v>81</v>
      </c>
      <c r="B86" s="11">
        <v>32047</v>
      </c>
      <c r="C86" s="28" t="s">
        <v>503</v>
      </c>
      <c r="D86" s="29" t="s">
        <v>158</v>
      </c>
      <c r="E86" s="30" t="s">
        <v>24</v>
      </c>
      <c r="F86" s="29" t="s">
        <v>424</v>
      </c>
      <c r="G86" s="11">
        <f t="shared" si="2"/>
        <v>1</v>
      </c>
      <c r="H86" s="25"/>
      <c r="I86" s="15">
        <v>1</v>
      </c>
      <c r="J86" s="15"/>
      <c r="K86" s="15"/>
      <c r="L86" s="15"/>
      <c r="M86" s="11"/>
      <c r="N86" s="38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93"/>
    </row>
    <row r="87" spans="1:26" ht="5.4" customHeight="1" x14ac:dyDescent="0.25">
      <c r="A87" s="75"/>
      <c r="B87" s="75"/>
      <c r="C87" s="75"/>
      <c r="D87" s="75"/>
      <c r="E87" s="75"/>
      <c r="F87" s="75"/>
      <c r="G87" s="75"/>
      <c r="H87" s="76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7"/>
    </row>
  </sheetData>
  <sheetProtection algorithmName="SHA-512" hashValue="ZavwnchvNCf5OYlJm9R35Yxn6tIJQdqbP9oDmpzCrQ+JF/w+ebZT06o1sWqXQjNX/OgEEefKsoaO/YmLqGoPIg==" saltValue="r47gxA6eL5N5whtBnm1FJg==" spinCount="100000" sheet="1" objects="1" scenarios="1"/>
  <mergeCells count="21">
    <mergeCell ref="A87:Z87"/>
    <mergeCell ref="Z1:Z86"/>
    <mergeCell ref="K1:K2"/>
    <mergeCell ref="J1:J2"/>
    <mergeCell ref="V1:V2"/>
    <mergeCell ref="W1:W2"/>
    <mergeCell ref="X1:X2"/>
    <mergeCell ref="Y1:Y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conditionalFormatting sqref="B5:C86">
    <cfRule type="duplicateValues" dxfId="88" priority="1"/>
    <cfRule type="duplicateValues" dxfId="87" priority="669"/>
  </conditionalFormatting>
  <conditionalFormatting sqref="B7:C56 B86:C86 B1:C2 B4 B88:C1022">
    <cfRule type="expression" dxfId="86" priority="660">
      <formula>AND(COUNTIF($B$1:$C$2,B7)+COUNTIF($B$4:$C$4,B7)+COUNTIF($B$6:$C$65549,B7)&gt;1,NOT(ISBLANK(B7)))</formula>
    </cfRule>
  </conditionalFormatting>
  <conditionalFormatting sqref="B57:C57">
    <cfRule type="expression" dxfId="85" priority="666">
      <formula>AND(COUNTIF($B$1:$C$2,B67)+COUNTIF($B$4:$C$4,B67)+COUNTIF($B$6:$C$65549,B67)&gt;1,NOT(ISBLANK(B67)))</formula>
    </cfRule>
  </conditionalFormatting>
  <conditionalFormatting sqref="B58:C66">
    <cfRule type="expression" dxfId="84" priority="677">
      <formula>AND(COUNTIF($B$1:$C$2,B86)+COUNTIF($B$4:$C$4,B86)+COUNTIF($B$6:$C$65549,B86)&gt;1,NOT(ISBLANK(B86)))</formula>
    </cfRule>
  </conditionalFormatting>
  <conditionalFormatting sqref="B67:C72">
    <cfRule type="expression" dxfId="83" priority="676">
      <formula>AND(COUNTIF($B$1:$C$2,B91)+COUNTIF($B$4:$C$4,B91)+COUNTIF($B$6:$C$65549,B91)&gt;1,NOT(ISBLANK(B91)))</formula>
    </cfRule>
  </conditionalFormatting>
  <conditionalFormatting sqref="B73:C74">
    <cfRule type="expression" dxfId="82" priority="675">
      <formula>AND(COUNTIF($B$1:$C$2,B96)+COUNTIF($B$4:$C$4,B96)+COUNTIF($B$6:$C$65549,B96)&gt;1,NOT(ISBLANK(B96)))</formula>
    </cfRule>
  </conditionalFormatting>
  <conditionalFormatting sqref="B75:C75">
    <cfRule type="expression" dxfId="81" priority="668">
      <formula>AND(COUNTIF($B$1:$C$2,B97)+COUNTIF($B$4:$C$4,B97)+COUNTIF($B$6:$C$65549,B97)&gt;1,NOT(ISBLANK(B97)))</formula>
    </cfRule>
  </conditionalFormatting>
  <conditionalFormatting sqref="B76:C78">
    <cfRule type="expression" dxfId="80" priority="674">
      <formula>AND(COUNTIF($B$1:$C$2,B97)+COUNTIF($B$4:$C$4,B97)+COUNTIF($B$6:$C$65549,B97)&gt;1,NOT(ISBLANK(B97)))</formula>
    </cfRule>
  </conditionalFormatting>
  <conditionalFormatting sqref="B79:C80">
    <cfRule type="expression" dxfId="79" priority="673">
      <formula>AND(COUNTIF($B$1:$C$2,B99)+COUNTIF($B$4:$C$4,B99)+COUNTIF($B$6:$C$65549,B99)&gt;1,NOT(ISBLANK(B99)))</formula>
    </cfRule>
  </conditionalFormatting>
  <conditionalFormatting sqref="B81:C82">
    <cfRule type="expression" dxfId="78" priority="672">
      <formula>AND(COUNTIF($B$1:$C$2,B99)+COUNTIF($B$4:$C$4,B99)+COUNTIF($B$6:$C$65549,B99)&gt;1,NOT(ISBLANK(B99)))</formula>
    </cfRule>
  </conditionalFormatting>
  <conditionalFormatting sqref="B83:C84">
    <cfRule type="expression" dxfId="77" priority="671">
      <formula>AND(COUNTIF($B$1:$C$2,B96)+COUNTIF($B$4:$C$4,B96)+COUNTIF($B$6:$C$65549,B96)&gt;1,NOT(ISBLANK(B96)))</formula>
    </cfRule>
  </conditionalFormatting>
  <conditionalFormatting sqref="B85:C85">
    <cfRule type="expression" dxfId="76" priority="667">
      <formula>AND(COUNTIF($B$1:$C$2,B92)+COUNTIF($B$4:$C$4,B92)+COUNTIF($B$6:$C$65549,B92)&gt;1,NOT(ISBLANK(B92)))</formula>
    </cfRule>
  </conditionalFormatting>
  <conditionalFormatting sqref="C4">
    <cfRule type="expression" dxfId="75" priority="665">
      <formula>AND(COUNTIF($B$1:$C$2,C4)+COUNTIF($B$4:$C$4,C4)+COUNTIF($B$7:$C$65558,C4)&gt;1,NOT(ISBLANK(C4)))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9"/>
  <dimension ref="A1:Z64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1796875" customWidth="1"/>
    <col min="2" max="2" width="9.81640625" customWidth="1"/>
    <col min="3" max="3" width="52.36328125" customWidth="1"/>
    <col min="4" max="4" width="6.1796875" customWidth="1"/>
    <col min="5" max="5" width="54.6328125" customWidth="1"/>
    <col min="6" max="6" width="6.1796875" customWidth="1"/>
    <col min="7" max="7" width="6.90625" customWidth="1"/>
    <col min="8" max="8" width="1" customWidth="1"/>
    <col min="9" max="9" width="5" customWidth="1"/>
    <col min="10" max="10" width="6.36328125" customWidth="1"/>
    <col min="11" max="11" width="6.453125" customWidth="1"/>
    <col min="12" max="13" width="6.36328125" customWidth="1"/>
    <col min="14" max="25" width="6" customWidth="1"/>
    <col min="26" max="26" width="1" customWidth="1"/>
    <col min="27" max="33" width="8" customWidth="1"/>
  </cols>
  <sheetData>
    <row r="1" spans="1:2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82" t="s">
        <v>4</v>
      </c>
      <c r="V1" s="70" t="s">
        <v>5</v>
      </c>
      <c r="W1" s="70" t="s">
        <v>6</v>
      </c>
      <c r="X1" s="70" t="s">
        <v>7</v>
      </c>
      <c r="Y1" s="82" t="s">
        <v>8</v>
      </c>
      <c r="Z1" s="93"/>
    </row>
    <row r="2" spans="1:26" ht="66" customHeight="1" x14ac:dyDescent="0.25">
      <c r="A2" s="87" t="s">
        <v>517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3"/>
      <c r="V2" s="81"/>
      <c r="W2" s="81"/>
      <c r="X2" s="81"/>
      <c r="Y2" s="83"/>
      <c r="Z2" s="93"/>
    </row>
    <row r="3" spans="1:26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45809</v>
      </c>
      <c r="V3" s="7">
        <v>45760</v>
      </c>
      <c r="W3" s="7">
        <v>45753</v>
      </c>
      <c r="X3" s="7">
        <v>45704</v>
      </c>
      <c r="Y3" s="7">
        <v>45697</v>
      </c>
      <c r="Z3" s="93"/>
    </row>
    <row r="4" spans="1:2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17</v>
      </c>
      <c r="V4" s="10" t="s">
        <v>16</v>
      </c>
      <c r="W4" s="10" t="s">
        <v>18</v>
      </c>
      <c r="X4" s="10" t="s">
        <v>16</v>
      </c>
      <c r="Y4" s="10" t="s">
        <v>16</v>
      </c>
      <c r="Z4" s="93"/>
    </row>
    <row r="5" spans="1:26" ht="18" customHeight="1" x14ac:dyDescent="0.25">
      <c r="A5" s="11">
        <v>1</v>
      </c>
      <c r="B5" s="11">
        <v>34949</v>
      </c>
      <c r="C5" s="12" t="s">
        <v>223</v>
      </c>
      <c r="D5" s="11" t="s">
        <v>224</v>
      </c>
      <c r="E5" s="13" t="s">
        <v>24</v>
      </c>
      <c r="F5" s="11" t="s">
        <v>22</v>
      </c>
      <c r="G5" s="11">
        <f t="shared" ref="G5:G36" si="0">SUM(I5:Y5)</f>
        <v>663</v>
      </c>
      <c r="H5" s="14"/>
      <c r="I5" s="15">
        <v>5</v>
      </c>
      <c r="J5" s="15">
        <v>18</v>
      </c>
      <c r="K5" s="15"/>
      <c r="L5" s="15"/>
      <c r="M5" s="11"/>
      <c r="N5" s="15">
        <v>70</v>
      </c>
      <c r="O5" s="15"/>
      <c r="P5" s="15">
        <v>95</v>
      </c>
      <c r="Q5" s="15"/>
      <c r="R5" s="15">
        <v>300</v>
      </c>
      <c r="S5" s="15"/>
      <c r="T5" s="15">
        <v>45</v>
      </c>
      <c r="U5" s="15"/>
      <c r="V5" s="15"/>
      <c r="W5" s="15">
        <v>85</v>
      </c>
      <c r="X5" s="15"/>
      <c r="Y5" s="15">
        <v>45</v>
      </c>
      <c r="Z5" s="93"/>
    </row>
    <row r="6" spans="1:26" ht="18" customHeight="1" x14ac:dyDescent="0.25">
      <c r="A6" s="11">
        <v>2</v>
      </c>
      <c r="B6" s="11">
        <v>4176</v>
      </c>
      <c r="C6" s="12" t="s">
        <v>225</v>
      </c>
      <c r="D6" s="11" t="s">
        <v>224</v>
      </c>
      <c r="E6" s="13" t="s">
        <v>226</v>
      </c>
      <c r="F6" s="11" t="s">
        <v>22</v>
      </c>
      <c r="G6" s="11">
        <f t="shared" si="0"/>
        <v>565</v>
      </c>
      <c r="H6" s="14"/>
      <c r="I6" s="15">
        <v>10</v>
      </c>
      <c r="J6" s="15">
        <v>20</v>
      </c>
      <c r="K6" s="15"/>
      <c r="L6" s="15"/>
      <c r="M6" s="11"/>
      <c r="N6" s="15"/>
      <c r="O6" s="15"/>
      <c r="P6" s="15">
        <v>90</v>
      </c>
      <c r="Q6" s="15"/>
      <c r="R6" s="15">
        <v>180</v>
      </c>
      <c r="S6" s="15"/>
      <c r="T6" s="15">
        <v>60</v>
      </c>
      <c r="U6" s="15"/>
      <c r="V6" s="15"/>
      <c r="W6" s="15">
        <v>95</v>
      </c>
      <c r="X6" s="15">
        <v>55</v>
      </c>
      <c r="Y6" s="15">
        <v>55</v>
      </c>
      <c r="Z6" s="93"/>
    </row>
    <row r="7" spans="1:26" ht="18" customHeight="1" x14ac:dyDescent="0.25">
      <c r="A7" s="11">
        <v>3</v>
      </c>
      <c r="B7" s="11">
        <v>35622</v>
      </c>
      <c r="C7" s="12" t="s">
        <v>228</v>
      </c>
      <c r="D7" s="11" t="s">
        <v>224</v>
      </c>
      <c r="E7" s="13" t="s">
        <v>24</v>
      </c>
      <c r="F7" s="11" t="s">
        <v>32</v>
      </c>
      <c r="G7" s="11">
        <f t="shared" si="0"/>
        <v>435</v>
      </c>
      <c r="H7" s="14"/>
      <c r="I7" s="15">
        <v>10</v>
      </c>
      <c r="J7" s="15">
        <v>35</v>
      </c>
      <c r="K7" s="15"/>
      <c r="L7" s="15"/>
      <c r="M7" s="11">
        <v>60</v>
      </c>
      <c r="N7" s="15"/>
      <c r="O7" s="15">
        <v>110</v>
      </c>
      <c r="P7" s="15"/>
      <c r="Q7" s="15"/>
      <c r="R7" s="15">
        <v>160</v>
      </c>
      <c r="S7" s="15"/>
      <c r="T7" s="15"/>
      <c r="U7" s="15"/>
      <c r="V7" s="15"/>
      <c r="W7" s="15"/>
      <c r="X7" s="15"/>
      <c r="Y7" s="15">
        <v>60</v>
      </c>
      <c r="Z7" s="93"/>
    </row>
    <row r="8" spans="1:26" ht="18" customHeight="1" x14ac:dyDescent="0.25">
      <c r="A8" s="11">
        <v>4</v>
      </c>
      <c r="B8" s="11">
        <v>10847</v>
      </c>
      <c r="C8" s="12" t="s">
        <v>227</v>
      </c>
      <c r="D8" s="11" t="s">
        <v>224</v>
      </c>
      <c r="E8" s="13" t="s">
        <v>88</v>
      </c>
      <c r="F8" s="11" t="s">
        <v>40</v>
      </c>
      <c r="G8" s="11">
        <f t="shared" si="0"/>
        <v>402</v>
      </c>
      <c r="H8" s="14"/>
      <c r="I8" s="15">
        <v>7</v>
      </c>
      <c r="J8" s="15"/>
      <c r="K8" s="15"/>
      <c r="L8" s="15">
        <v>35</v>
      </c>
      <c r="M8" s="11"/>
      <c r="N8" s="15">
        <v>110</v>
      </c>
      <c r="O8" s="15"/>
      <c r="P8" s="15"/>
      <c r="Q8" s="15"/>
      <c r="R8" s="15">
        <v>250</v>
      </c>
      <c r="S8" s="15"/>
      <c r="T8" s="15"/>
      <c r="U8" s="15"/>
      <c r="V8" s="15"/>
      <c r="W8" s="15"/>
      <c r="X8" s="15"/>
      <c r="Y8" s="15"/>
      <c r="Z8" s="93"/>
    </row>
    <row r="9" spans="1:26" ht="18" customHeight="1" x14ac:dyDescent="0.25">
      <c r="A9" s="11">
        <v>5</v>
      </c>
      <c r="B9" s="11">
        <v>55808</v>
      </c>
      <c r="C9" s="12" t="s">
        <v>229</v>
      </c>
      <c r="D9" s="11" t="s">
        <v>224</v>
      </c>
      <c r="E9" s="13" t="s">
        <v>24</v>
      </c>
      <c r="F9" s="11" t="s">
        <v>22</v>
      </c>
      <c r="G9" s="11">
        <f t="shared" si="0"/>
        <v>360</v>
      </c>
      <c r="H9" s="14"/>
      <c r="I9" s="15">
        <v>2</v>
      </c>
      <c r="J9" s="15">
        <v>13</v>
      </c>
      <c r="K9" s="15"/>
      <c r="L9" s="15"/>
      <c r="M9" s="11"/>
      <c r="N9" s="15">
        <v>60</v>
      </c>
      <c r="O9" s="15"/>
      <c r="P9" s="15">
        <v>70</v>
      </c>
      <c r="Q9" s="15"/>
      <c r="R9" s="15">
        <v>90</v>
      </c>
      <c r="S9" s="15"/>
      <c r="T9" s="15">
        <v>30</v>
      </c>
      <c r="U9" s="15"/>
      <c r="V9" s="15"/>
      <c r="W9" s="15">
        <v>70</v>
      </c>
      <c r="X9" s="15"/>
      <c r="Y9" s="11">
        <v>25</v>
      </c>
      <c r="Z9" s="93"/>
    </row>
    <row r="10" spans="1:26" ht="18" customHeight="1" x14ac:dyDescent="0.25">
      <c r="A10" s="11">
        <v>6</v>
      </c>
      <c r="B10" s="11">
        <v>11004</v>
      </c>
      <c r="C10" s="12" t="s">
        <v>231</v>
      </c>
      <c r="D10" s="11" t="s">
        <v>224</v>
      </c>
      <c r="E10" s="13" t="s">
        <v>24</v>
      </c>
      <c r="F10" s="11" t="s">
        <v>46</v>
      </c>
      <c r="G10" s="11">
        <f t="shared" si="0"/>
        <v>350</v>
      </c>
      <c r="H10" s="14"/>
      <c r="I10" s="15"/>
      <c r="J10" s="15"/>
      <c r="K10" s="15"/>
      <c r="L10" s="15"/>
      <c r="M10" s="11"/>
      <c r="N10" s="15"/>
      <c r="O10" s="15"/>
      <c r="P10" s="15"/>
      <c r="Q10" s="15">
        <v>150</v>
      </c>
      <c r="R10" s="15">
        <v>140</v>
      </c>
      <c r="S10" s="15">
        <v>60</v>
      </c>
      <c r="T10" s="15"/>
      <c r="U10" s="15"/>
      <c r="V10" s="15"/>
      <c r="W10" s="15"/>
      <c r="X10" s="15"/>
      <c r="Y10" s="15"/>
      <c r="Z10" s="93"/>
    </row>
    <row r="11" spans="1:26" ht="18" customHeight="1" x14ac:dyDescent="0.25">
      <c r="A11" s="11">
        <v>7</v>
      </c>
      <c r="B11" s="11">
        <v>63178</v>
      </c>
      <c r="C11" s="12" t="s">
        <v>230</v>
      </c>
      <c r="D11" s="11" t="s">
        <v>224</v>
      </c>
      <c r="E11" s="13" t="s">
        <v>24</v>
      </c>
      <c r="F11" s="11" t="s">
        <v>22</v>
      </c>
      <c r="G11" s="11">
        <f t="shared" si="0"/>
        <v>322</v>
      </c>
      <c r="H11" s="14"/>
      <c r="I11" s="15">
        <v>7</v>
      </c>
      <c r="J11" s="15">
        <v>30</v>
      </c>
      <c r="K11" s="15"/>
      <c r="L11" s="15"/>
      <c r="M11" s="11"/>
      <c r="N11" s="15"/>
      <c r="O11" s="15"/>
      <c r="P11" s="15">
        <v>85</v>
      </c>
      <c r="Q11" s="15"/>
      <c r="R11" s="15"/>
      <c r="S11" s="15"/>
      <c r="T11" s="15">
        <v>55</v>
      </c>
      <c r="U11" s="15"/>
      <c r="V11" s="15"/>
      <c r="W11" s="15">
        <v>110</v>
      </c>
      <c r="X11" s="15"/>
      <c r="Y11" s="15">
        <v>35</v>
      </c>
      <c r="Z11" s="93"/>
    </row>
    <row r="12" spans="1:26" ht="18" customHeight="1" x14ac:dyDescent="0.25">
      <c r="A12" s="11">
        <v>8</v>
      </c>
      <c r="B12" s="11">
        <v>28825</v>
      </c>
      <c r="C12" s="12" t="s">
        <v>69</v>
      </c>
      <c r="D12" s="11" t="s">
        <v>224</v>
      </c>
      <c r="E12" s="13" t="s">
        <v>24</v>
      </c>
      <c r="F12" s="11" t="s">
        <v>22</v>
      </c>
      <c r="G12" s="11">
        <f t="shared" si="0"/>
        <v>310</v>
      </c>
      <c r="H12" s="14"/>
      <c r="I12" s="15"/>
      <c r="J12" s="15"/>
      <c r="K12" s="15"/>
      <c r="L12" s="15"/>
      <c r="M12" s="11"/>
      <c r="N12" s="15"/>
      <c r="O12" s="15"/>
      <c r="P12" s="15">
        <v>110</v>
      </c>
      <c r="Q12" s="15"/>
      <c r="R12" s="15">
        <v>200</v>
      </c>
      <c r="S12" s="15"/>
      <c r="T12" s="15"/>
      <c r="U12" s="15"/>
      <c r="V12" s="15"/>
      <c r="W12" s="15"/>
      <c r="X12" s="15"/>
      <c r="Y12" s="15"/>
      <c r="Z12" s="93"/>
    </row>
    <row r="13" spans="1:26" ht="18" customHeight="1" x14ac:dyDescent="0.25">
      <c r="A13" s="11">
        <v>9</v>
      </c>
      <c r="B13" s="11">
        <v>11761</v>
      </c>
      <c r="C13" s="12" t="s">
        <v>234</v>
      </c>
      <c r="D13" s="11" t="s">
        <v>224</v>
      </c>
      <c r="E13" s="13" t="s">
        <v>235</v>
      </c>
      <c r="F13" s="11" t="s">
        <v>32</v>
      </c>
      <c r="G13" s="11">
        <f t="shared" si="0"/>
        <v>281</v>
      </c>
      <c r="H13" s="14"/>
      <c r="I13" s="15">
        <v>3</v>
      </c>
      <c r="J13" s="15"/>
      <c r="K13" s="15"/>
      <c r="L13" s="15"/>
      <c r="M13" s="11"/>
      <c r="N13" s="15">
        <v>55</v>
      </c>
      <c r="O13" s="15"/>
      <c r="P13" s="15"/>
      <c r="Q13" s="15">
        <v>75</v>
      </c>
      <c r="R13" s="15">
        <v>55</v>
      </c>
      <c r="S13" s="15"/>
      <c r="T13" s="15"/>
      <c r="U13" s="15"/>
      <c r="V13" s="15">
        <v>25</v>
      </c>
      <c r="W13" s="15">
        <v>60</v>
      </c>
      <c r="X13" s="15"/>
      <c r="Y13" s="15">
        <v>8</v>
      </c>
      <c r="Z13" s="93"/>
    </row>
    <row r="14" spans="1:26" ht="18" customHeight="1" x14ac:dyDescent="0.25">
      <c r="A14" s="11">
        <v>10</v>
      </c>
      <c r="B14" s="11">
        <v>8638</v>
      </c>
      <c r="C14" s="12" t="s">
        <v>237</v>
      </c>
      <c r="D14" s="11" t="s">
        <v>224</v>
      </c>
      <c r="E14" s="13" t="s">
        <v>238</v>
      </c>
      <c r="F14" s="11" t="s">
        <v>40</v>
      </c>
      <c r="G14" s="11">
        <f t="shared" si="0"/>
        <v>240</v>
      </c>
      <c r="H14" s="14"/>
      <c r="I14" s="15">
        <v>10</v>
      </c>
      <c r="J14" s="15"/>
      <c r="K14" s="15"/>
      <c r="L14" s="15">
        <v>15</v>
      </c>
      <c r="M14" s="11"/>
      <c r="N14" s="15">
        <v>85</v>
      </c>
      <c r="O14" s="15"/>
      <c r="P14" s="15"/>
      <c r="Q14" s="15"/>
      <c r="R14" s="15">
        <v>130</v>
      </c>
      <c r="S14" s="15"/>
      <c r="T14" s="15"/>
      <c r="U14" s="15"/>
      <c r="V14" s="15"/>
      <c r="W14" s="15"/>
      <c r="X14" s="15"/>
      <c r="Y14" s="15"/>
      <c r="Z14" s="93"/>
    </row>
    <row r="15" spans="1:26" ht="18" customHeight="1" x14ac:dyDescent="0.25">
      <c r="A15" s="11">
        <v>11</v>
      </c>
      <c r="B15" s="11">
        <v>9841</v>
      </c>
      <c r="C15" s="12" t="s">
        <v>232</v>
      </c>
      <c r="D15" s="11" t="s">
        <v>224</v>
      </c>
      <c r="E15" s="13" t="s">
        <v>24</v>
      </c>
      <c r="F15" s="11" t="s">
        <v>22</v>
      </c>
      <c r="G15" s="11">
        <f t="shared" si="0"/>
        <v>208</v>
      </c>
      <c r="H15" s="14"/>
      <c r="I15" s="15">
        <v>3</v>
      </c>
      <c r="J15" s="15">
        <v>25</v>
      </c>
      <c r="K15" s="15"/>
      <c r="L15" s="15"/>
      <c r="M15" s="11"/>
      <c r="N15" s="15"/>
      <c r="O15" s="15"/>
      <c r="P15" s="15"/>
      <c r="Q15" s="15"/>
      <c r="R15" s="15"/>
      <c r="S15" s="15"/>
      <c r="T15" s="15">
        <v>50</v>
      </c>
      <c r="U15" s="15"/>
      <c r="V15" s="15"/>
      <c r="W15" s="15">
        <v>90</v>
      </c>
      <c r="X15" s="15"/>
      <c r="Y15" s="15">
        <v>40</v>
      </c>
      <c r="Z15" s="93"/>
    </row>
    <row r="16" spans="1:26" ht="18" customHeight="1" x14ac:dyDescent="0.25">
      <c r="A16" s="11">
        <v>12</v>
      </c>
      <c r="B16" s="11">
        <v>36645</v>
      </c>
      <c r="C16" s="12" t="s">
        <v>240</v>
      </c>
      <c r="D16" s="11" t="s">
        <v>224</v>
      </c>
      <c r="E16" s="13" t="s">
        <v>26</v>
      </c>
      <c r="F16" s="11" t="s">
        <v>22</v>
      </c>
      <c r="G16" s="11">
        <f t="shared" si="0"/>
        <v>197</v>
      </c>
      <c r="H16" s="14"/>
      <c r="I16" s="15">
        <v>1</v>
      </c>
      <c r="J16" s="15">
        <v>6</v>
      </c>
      <c r="K16" s="15"/>
      <c r="L16" s="15"/>
      <c r="M16" s="11"/>
      <c r="N16" s="15"/>
      <c r="O16" s="15"/>
      <c r="P16" s="15">
        <v>75</v>
      </c>
      <c r="Q16" s="15"/>
      <c r="R16" s="15"/>
      <c r="S16" s="15"/>
      <c r="T16" s="15">
        <v>40</v>
      </c>
      <c r="U16" s="15"/>
      <c r="V16" s="15"/>
      <c r="W16" s="15">
        <v>75</v>
      </c>
      <c r="X16" s="15"/>
      <c r="Y16" s="15"/>
      <c r="Z16" s="93"/>
    </row>
    <row r="17" spans="1:26" ht="18" customHeight="1" x14ac:dyDescent="0.25">
      <c r="A17" s="11">
        <v>13</v>
      </c>
      <c r="B17" s="11">
        <v>21815</v>
      </c>
      <c r="C17" s="12" t="s">
        <v>242</v>
      </c>
      <c r="D17" s="11" t="s">
        <v>224</v>
      </c>
      <c r="E17" s="13" t="s">
        <v>243</v>
      </c>
      <c r="F17" s="11" t="s">
        <v>40</v>
      </c>
      <c r="G17" s="11">
        <f t="shared" si="0"/>
        <v>185</v>
      </c>
      <c r="H17" s="14"/>
      <c r="I17" s="15"/>
      <c r="J17" s="15"/>
      <c r="K17" s="15"/>
      <c r="L17" s="15">
        <v>20</v>
      </c>
      <c r="M17" s="11"/>
      <c r="N17" s="15">
        <v>65</v>
      </c>
      <c r="O17" s="15"/>
      <c r="P17" s="15"/>
      <c r="Q17" s="15"/>
      <c r="R17" s="15">
        <v>100</v>
      </c>
      <c r="S17" s="15"/>
      <c r="T17" s="15"/>
      <c r="U17" s="15"/>
      <c r="V17" s="15"/>
      <c r="W17" s="15"/>
      <c r="X17" s="15"/>
      <c r="Y17" s="15"/>
      <c r="Z17" s="93"/>
    </row>
    <row r="18" spans="1:26" ht="18" customHeight="1" x14ac:dyDescent="0.25">
      <c r="A18" s="11">
        <v>14</v>
      </c>
      <c r="B18" s="11">
        <v>11570</v>
      </c>
      <c r="C18" s="12" t="s">
        <v>244</v>
      </c>
      <c r="D18" s="11" t="s">
        <v>224</v>
      </c>
      <c r="E18" s="13" t="s">
        <v>245</v>
      </c>
      <c r="F18" s="11" t="s">
        <v>40</v>
      </c>
      <c r="G18" s="11">
        <f t="shared" si="0"/>
        <v>172</v>
      </c>
      <c r="H18" s="14"/>
      <c r="I18" s="15">
        <v>2</v>
      </c>
      <c r="J18" s="15"/>
      <c r="K18" s="15"/>
      <c r="L18" s="15"/>
      <c r="M18" s="11"/>
      <c r="N18" s="15">
        <v>75</v>
      </c>
      <c r="O18" s="15"/>
      <c r="P18" s="15"/>
      <c r="Q18" s="15"/>
      <c r="R18" s="15">
        <v>95</v>
      </c>
      <c r="S18" s="15"/>
      <c r="T18" s="15"/>
      <c r="U18" s="15"/>
      <c r="V18" s="15"/>
      <c r="W18" s="15"/>
      <c r="X18" s="15"/>
      <c r="Y18" s="15"/>
      <c r="Z18" s="93"/>
    </row>
    <row r="19" spans="1:26" ht="18" customHeight="1" x14ac:dyDescent="0.25">
      <c r="A19" s="11">
        <v>15</v>
      </c>
      <c r="B19" s="29">
        <v>12514</v>
      </c>
      <c r="C19" s="12" t="s">
        <v>249</v>
      </c>
      <c r="D19" s="11" t="s">
        <v>224</v>
      </c>
      <c r="E19" s="13" t="s">
        <v>24</v>
      </c>
      <c r="F19" s="11" t="s">
        <v>250</v>
      </c>
      <c r="G19" s="11">
        <f t="shared" si="0"/>
        <v>160</v>
      </c>
      <c r="H19" s="14"/>
      <c r="I19" s="15"/>
      <c r="J19" s="15"/>
      <c r="K19" s="15">
        <v>95</v>
      </c>
      <c r="L19" s="15"/>
      <c r="M19" s="11"/>
      <c r="N19" s="15"/>
      <c r="O19" s="15"/>
      <c r="P19" s="15"/>
      <c r="Q19" s="15"/>
      <c r="R19" s="15">
        <v>65</v>
      </c>
      <c r="S19" s="15"/>
      <c r="T19" s="15"/>
      <c r="U19" s="15"/>
      <c r="V19" s="15"/>
      <c r="W19" s="15"/>
      <c r="X19" s="15"/>
      <c r="Y19" s="15"/>
      <c r="Z19" s="93"/>
    </row>
    <row r="20" spans="1:26" ht="18" customHeight="1" x14ac:dyDescent="0.25">
      <c r="A20" s="11">
        <v>16</v>
      </c>
      <c r="B20" s="11">
        <v>45747</v>
      </c>
      <c r="C20" s="12" t="s">
        <v>265</v>
      </c>
      <c r="D20" s="11" t="s">
        <v>224</v>
      </c>
      <c r="E20" s="13" t="s">
        <v>245</v>
      </c>
      <c r="F20" s="11" t="s">
        <v>40</v>
      </c>
      <c r="G20" s="11">
        <f t="shared" si="0"/>
        <v>155</v>
      </c>
      <c r="H20" s="14"/>
      <c r="I20" s="15">
        <v>5</v>
      </c>
      <c r="J20" s="15"/>
      <c r="K20" s="15"/>
      <c r="L20" s="15">
        <v>25</v>
      </c>
      <c r="M20" s="11"/>
      <c r="N20" s="15">
        <v>95</v>
      </c>
      <c r="O20" s="15"/>
      <c r="P20" s="15"/>
      <c r="Q20" s="15"/>
      <c r="R20" s="15">
        <v>30</v>
      </c>
      <c r="S20" s="15"/>
      <c r="T20" s="15"/>
      <c r="U20" s="15"/>
      <c r="V20" s="15"/>
      <c r="W20" s="15"/>
      <c r="X20" s="15"/>
      <c r="Y20" s="15"/>
      <c r="Z20" s="93"/>
    </row>
    <row r="21" spans="1:26" ht="18" customHeight="1" x14ac:dyDescent="0.25">
      <c r="A21" s="11">
        <v>17</v>
      </c>
      <c r="B21" s="11">
        <v>32351</v>
      </c>
      <c r="C21" s="12" t="s">
        <v>233</v>
      </c>
      <c r="D21" s="11" t="s">
        <v>224</v>
      </c>
      <c r="E21" s="13" t="s">
        <v>110</v>
      </c>
      <c r="F21" s="11" t="s">
        <v>40</v>
      </c>
      <c r="G21" s="11">
        <f t="shared" si="0"/>
        <v>150</v>
      </c>
      <c r="H21" s="14"/>
      <c r="I21" s="15"/>
      <c r="J21" s="15"/>
      <c r="K21" s="15"/>
      <c r="L21" s="15"/>
      <c r="M21" s="11"/>
      <c r="N21" s="15"/>
      <c r="O21" s="15"/>
      <c r="P21" s="15"/>
      <c r="Q21" s="15"/>
      <c r="R21" s="15">
        <v>20</v>
      </c>
      <c r="S21" s="15"/>
      <c r="T21" s="15">
        <v>35</v>
      </c>
      <c r="U21" s="15"/>
      <c r="V21" s="15">
        <v>45</v>
      </c>
      <c r="W21" s="15"/>
      <c r="X21" s="15">
        <v>50</v>
      </c>
      <c r="Y21" s="15"/>
      <c r="Z21" s="93"/>
    </row>
    <row r="22" spans="1:26" ht="18" customHeight="1" x14ac:dyDescent="0.25">
      <c r="A22" s="11">
        <v>18</v>
      </c>
      <c r="B22" s="11">
        <v>31077</v>
      </c>
      <c r="C22" s="12" t="s">
        <v>246</v>
      </c>
      <c r="D22" s="11" t="s">
        <v>224</v>
      </c>
      <c r="E22" s="13" t="s">
        <v>88</v>
      </c>
      <c r="F22" s="11" t="s">
        <v>40</v>
      </c>
      <c r="G22" s="11">
        <f t="shared" si="0"/>
        <v>143</v>
      </c>
      <c r="H22" s="14"/>
      <c r="I22" s="15"/>
      <c r="J22" s="15"/>
      <c r="K22" s="15"/>
      <c r="L22" s="15">
        <v>18</v>
      </c>
      <c r="M22" s="11"/>
      <c r="N22" s="15">
        <v>45</v>
      </c>
      <c r="O22" s="15"/>
      <c r="P22" s="15"/>
      <c r="Q22" s="15"/>
      <c r="R22" s="15">
        <v>80</v>
      </c>
      <c r="S22" s="15"/>
      <c r="T22" s="15"/>
      <c r="U22" s="15"/>
      <c r="V22" s="15"/>
      <c r="W22" s="15"/>
      <c r="X22" s="15"/>
      <c r="Y22" s="15"/>
      <c r="Z22" s="93"/>
    </row>
    <row r="23" spans="1:26" ht="18" customHeight="1" x14ac:dyDescent="0.25">
      <c r="A23" s="11">
        <v>19</v>
      </c>
      <c r="B23" s="11">
        <v>11079</v>
      </c>
      <c r="C23" s="12" t="s">
        <v>236</v>
      </c>
      <c r="D23" s="11" t="s">
        <v>224</v>
      </c>
      <c r="E23" s="13" t="s">
        <v>24</v>
      </c>
      <c r="F23" s="11" t="s">
        <v>37</v>
      </c>
      <c r="G23" s="11">
        <f t="shared" si="0"/>
        <v>135</v>
      </c>
      <c r="H23" s="14"/>
      <c r="I23" s="15"/>
      <c r="J23" s="15"/>
      <c r="K23" s="15"/>
      <c r="L23" s="15"/>
      <c r="M23" s="11"/>
      <c r="N23" s="15"/>
      <c r="O23" s="15"/>
      <c r="P23" s="15"/>
      <c r="Q23" s="15"/>
      <c r="R23" s="15">
        <v>110</v>
      </c>
      <c r="S23" s="15"/>
      <c r="T23" s="15"/>
      <c r="U23" s="15">
        <v>25</v>
      </c>
      <c r="V23" s="15"/>
      <c r="W23" s="15"/>
      <c r="X23" s="15"/>
      <c r="Y23" s="15"/>
      <c r="Z23" s="93"/>
    </row>
    <row r="24" spans="1:26" ht="18" customHeight="1" x14ac:dyDescent="0.25">
      <c r="A24" s="11">
        <v>20</v>
      </c>
      <c r="B24" s="11">
        <v>28170</v>
      </c>
      <c r="C24" s="12" t="s">
        <v>256</v>
      </c>
      <c r="D24" s="11" t="s">
        <v>224</v>
      </c>
      <c r="E24" s="13" t="s">
        <v>24</v>
      </c>
      <c r="F24" s="11" t="s">
        <v>40</v>
      </c>
      <c r="G24" s="11">
        <f t="shared" si="0"/>
        <v>130</v>
      </c>
      <c r="H24" s="14"/>
      <c r="I24" s="15"/>
      <c r="J24" s="15"/>
      <c r="K24" s="15"/>
      <c r="L24" s="15"/>
      <c r="M24" s="11"/>
      <c r="N24" s="15">
        <v>80</v>
      </c>
      <c r="O24" s="15"/>
      <c r="P24" s="15"/>
      <c r="Q24" s="15"/>
      <c r="R24" s="15">
        <v>50</v>
      </c>
      <c r="S24" s="15"/>
      <c r="T24" s="15"/>
      <c r="U24" s="15"/>
      <c r="V24" s="15"/>
      <c r="W24" s="15"/>
      <c r="X24" s="15"/>
      <c r="Y24" s="15"/>
      <c r="Z24" s="93"/>
    </row>
    <row r="25" spans="1:26" ht="18" customHeight="1" x14ac:dyDescent="0.25">
      <c r="A25" s="11">
        <v>20</v>
      </c>
      <c r="B25" s="11">
        <v>15024</v>
      </c>
      <c r="C25" s="12" t="s">
        <v>262</v>
      </c>
      <c r="D25" s="11" t="s">
        <v>224</v>
      </c>
      <c r="E25" s="13" t="s">
        <v>24</v>
      </c>
      <c r="F25" s="11" t="s">
        <v>46</v>
      </c>
      <c r="G25" s="11">
        <f t="shared" si="0"/>
        <v>130</v>
      </c>
      <c r="H25" s="14"/>
      <c r="I25" s="15"/>
      <c r="J25" s="15"/>
      <c r="K25" s="15"/>
      <c r="L25" s="15"/>
      <c r="M25" s="11"/>
      <c r="N25" s="15"/>
      <c r="O25" s="15"/>
      <c r="P25" s="15"/>
      <c r="Q25" s="15">
        <v>95</v>
      </c>
      <c r="R25" s="15"/>
      <c r="S25" s="15"/>
      <c r="T25" s="15"/>
      <c r="U25" s="15">
        <v>35</v>
      </c>
      <c r="V25" s="15"/>
      <c r="W25" s="15"/>
      <c r="X25" s="15"/>
      <c r="Y25" s="15"/>
      <c r="Z25" s="93"/>
    </row>
    <row r="26" spans="1:26" ht="18" customHeight="1" x14ac:dyDescent="0.25">
      <c r="A26" s="11">
        <v>20</v>
      </c>
      <c r="B26" s="11">
        <v>20028</v>
      </c>
      <c r="C26" s="12" t="s">
        <v>271</v>
      </c>
      <c r="D26" s="11" t="s">
        <v>224</v>
      </c>
      <c r="E26" s="13" t="s">
        <v>24</v>
      </c>
      <c r="F26" s="11" t="s">
        <v>46</v>
      </c>
      <c r="G26" s="11">
        <f t="shared" si="0"/>
        <v>130</v>
      </c>
      <c r="H26" s="14"/>
      <c r="I26" s="15"/>
      <c r="J26" s="15"/>
      <c r="K26" s="15"/>
      <c r="L26" s="15"/>
      <c r="M26" s="11"/>
      <c r="N26" s="15"/>
      <c r="O26" s="15"/>
      <c r="P26" s="15"/>
      <c r="Q26" s="15">
        <v>130</v>
      </c>
      <c r="R26" s="15"/>
      <c r="S26" s="15"/>
      <c r="T26" s="15"/>
      <c r="U26" s="15"/>
      <c r="V26" s="15"/>
      <c r="W26" s="15"/>
      <c r="X26" s="15"/>
      <c r="Y26" s="15"/>
      <c r="Z26" s="93"/>
    </row>
    <row r="27" spans="1:26" ht="18" customHeight="1" x14ac:dyDescent="0.25">
      <c r="A27" s="11">
        <v>23</v>
      </c>
      <c r="B27" s="11">
        <v>22301</v>
      </c>
      <c r="C27" s="12" t="s">
        <v>259</v>
      </c>
      <c r="D27" s="11" t="s">
        <v>224</v>
      </c>
      <c r="E27" s="13" t="s">
        <v>24</v>
      </c>
      <c r="F27" s="11" t="s">
        <v>22</v>
      </c>
      <c r="G27" s="11">
        <f t="shared" si="0"/>
        <v>128</v>
      </c>
      <c r="H27" s="14"/>
      <c r="I27" s="15"/>
      <c r="J27" s="15">
        <v>8</v>
      </c>
      <c r="K27" s="15"/>
      <c r="L27" s="15"/>
      <c r="M27" s="11"/>
      <c r="N27" s="15"/>
      <c r="O27" s="15"/>
      <c r="P27" s="15">
        <v>80</v>
      </c>
      <c r="Q27" s="15"/>
      <c r="R27" s="15"/>
      <c r="S27" s="15"/>
      <c r="T27" s="15">
        <v>20</v>
      </c>
      <c r="U27" s="15"/>
      <c r="V27" s="15"/>
      <c r="W27" s="15"/>
      <c r="X27" s="15"/>
      <c r="Y27" s="15">
        <v>20</v>
      </c>
      <c r="Z27" s="93"/>
    </row>
    <row r="28" spans="1:26" ht="18" customHeight="1" x14ac:dyDescent="0.25">
      <c r="A28" s="11">
        <v>24</v>
      </c>
      <c r="B28" s="11">
        <v>6485</v>
      </c>
      <c r="C28" s="28" t="s">
        <v>409</v>
      </c>
      <c r="D28" s="29" t="s">
        <v>224</v>
      </c>
      <c r="E28" s="30" t="s">
        <v>133</v>
      </c>
      <c r="F28" s="29" t="s">
        <v>40</v>
      </c>
      <c r="G28" s="11">
        <f t="shared" si="0"/>
        <v>122</v>
      </c>
      <c r="H28" s="14"/>
      <c r="I28" s="15">
        <v>2</v>
      </c>
      <c r="J28" s="15"/>
      <c r="K28" s="15"/>
      <c r="L28" s="15">
        <v>30</v>
      </c>
      <c r="M28" s="11"/>
      <c r="N28" s="15">
        <v>90</v>
      </c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93"/>
    </row>
    <row r="29" spans="1:26" ht="18" customHeight="1" x14ac:dyDescent="0.25">
      <c r="A29" s="11">
        <v>25</v>
      </c>
      <c r="B29" s="11">
        <v>21730</v>
      </c>
      <c r="C29" s="12" t="s">
        <v>239</v>
      </c>
      <c r="D29" s="11" t="s">
        <v>224</v>
      </c>
      <c r="E29" s="13" t="s">
        <v>24</v>
      </c>
      <c r="F29" s="11" t="s">
        <v>53</v>
      </c>
      <c r="G29" s="11">
        <f t="shared" si="0"/>
        <v>120</v>
      </c>
      <c r="H29" s="14"/>
      <c r="I29" s="15"/>
      <c r="J29" s="15"/>
      <c r="K29" s="15"/>
      <c r="L29" s="15"/>
      <c r="M29" s="11"/>
      <c r="N29" s="15"/>
      <c r="O29" s="15"/>
      <c r="P29" s="15"/>
      <c r="Q29" s="15"/>
      <c r="R29" s="15">
        <v>120</v>
      </c>
      <c r="S29" s="15"/>
      <c r="T29" s="15"/>
      <c r="U29" s="15"/>
      <c r="V29" s="15"/>
      <c r="W29" s="15"/>
      <c r="X29" s="15"/>
      <c r="Y29" s="15"/>
      <c r="Z29" s="93"/>
    </row>
    <row r="30" spans="1:26" ht="18" customHeight="1" x14ac:dyDescent="0.25">
      <c r="A30" s="11">
        <v>25</v>
      </c>
      <c r="B30" s="11">
        <v>55176</v>
      </c>
      <c r="C30" s="28" t="s">
        <v>438</v>
      </c>
      <c r="D30" s="29" t="s">
        <v>224</v>
      </c>
      <c r="E30" s="30" t="s">
        <v>24</v>
      </c>
      <c r="F30" s="29" t="s">
        <v>424</v>
      </c>
      <c r="G30" s="11">
        <f t="shared" si="0"/>
        <v>120</v>
      </c>
      <c r="H30" s="14"/>
      <c r="I30" s="15">
        <v>10</v>
      </c>
      <c r="J30" s="15"/>
      <c r="K30" s="15">
        <v>110</v>
      </c>
      <c r="L30" s="15"/>
      <c r="M30" s="11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93"/>
    </row>
    <row r="31" spans="1:26" ht="18" customHeight="1" x14ac:dyDescent="0.25">
      <c r="A31" s="11">
        <v>27</v>
      </c>
      <c r="B31" s="11">
        <v>45722</v>
      </c>
      <c r="C31" s="12" t="s">
        <v>241</v>
      </c>
      <c r="D31" s="11" t="s">
        <v>224</v>
      </c>
      <c r="E31" s="13" t="s">
        <v>39</v>
      </c>
      <c r="F31" s="11" t="s">
        <v>40</v>
      </c>
      <c r="G31" s="11">
        <f t="shared" si="0"/>
        <v>110</v>
      </c>
      <c r="H31" s="14"/>
      <c r="I31" s="15"/>
      <c r="J31" s="15"/>
      <c r="K31" s="15"/>
      <c r="L31" s="15"/>
      <c r="M31" s="11"/>
      <c r="N31" s="15"/>
      <c r="O31" s="15"/>
      <c r="P31" s="15"/>
      <c r="Q31" s="15"/>
      <c r="R31" s="15">
        <v>85</v>
      </c>
      <c r="S31" s="15"/>
      <c r="T31" s="15"/>
      <c r="U31" s="15"/>
      <c r="V31" s="15"/>
      <c r="W31" s="15"/>
      <c r="X31" s="15">
        <v>25</v>
      </c>
      <c r="Y31" s="15"/>
      <c r="Z31" s="93"/>
    </row>
    <row r="32" spans="1:26" ht="18" customHeight="1" x14ac:dyDescent="0.25">
      <c r="A32" s="11">
        <v>27</v>
      </c>
      <c r="B32" s="11">
        <v>29657</v>
      </c>
      <c r="C32" s="12" t="s">
        <v>272</v>
      </c>
      <c r="D32" s="11" t="s">
        <v>224</v>
      </c>
      <c r="E32" s="13" t="s">
        <v>24</v>
      </c>
      <c r="F32" s="11" t="s">
        <v>46</v>
      </c>
      <c r="G32" s="11">
        <f t="shared" si="0"/>
        <v>110</v>
      </c>
      <c r="H32" s="14"/>
      <c r="I32" s="15"/>
      <c r="J32" s="15"/>
      <c r="K32" s="15"/>
      <c r="L32" s="15"/>
      <c r="M32" s="11"/>
      <c r="N32" s="15"/>
      <c r="O32" s="15"/>
      <c r="P32" s="15"/>
      <c r="Q32" s="15">
        <v>110</v>
      </c>
      <c r="R32" s="15"/>
      <c r="S32" s="15"/>
      <c r="T32" s="15"/>
      <c r="U32" s="15"/>
      <c r="V32" s="15"/>
      <c r="W32" s="15"/>
      <c r="X32" s="15"/>
      <c r="Y32" s="15"/>
      <c r="Z32" s="93"/>
    </row>
    <row r="33" spans="1:26" ht="18" customHeight="1" x14ac:dyDescent="0.25">
      <c r="A33" s="11">
        <v>29</v>
      </c>
      <c r="B33" s="11">
        <v>38417</v>
      </c>
      <c r="C33" s="12" t="s">
        <v>269</v>
      </c>
      <c r="D33" s="11" t="s">
        <v>224</v>
      </c>
      <c r="E33" s="13" t="s">
        <v>24</v>
      </c>
      <c r="F33" s="11" t="s">
        <v>73</v>
      </c>
      <c r="G33" s="11">
        <f t="shared" si="0"/>
        <v>100</v>
      </c>
      <c r="H33" s="14"/>
      <c r="I33" s="15"/>
      <c r="J33" s="15"/>
      <c r="K33" s="15">
        <v>85</v>
      </c>
      <c r="L33" s="15"/>
      <c r="M33" s="11"/>
      <c r="N33" s="15"/>
      <c r="O33" s="15"/>
      <c r="P33" s="15"/>
      <c r="Q33" s="15"/>
      <c r="R33" s="15"/>
      <c r="S33" s="15"/>
      <c r="T33" s="15"/>
      <c r="U33" s="15">
        <v>15</v>
      </c>
      <c r="V33" s="15"/>
      <c r="W33" s="15"/>
      <c r="X33" s="15"/>
      <c r="Y33" s="15"/>
      <c r="Z33" s="93"/>
    </row>
    <row r="34" spans="1:26" ht="18" customHeight="1" x14ac:dyDescent="0.25">
      <c r="A34" s="11">
        <v>30</v>
      </c>
      <c r="B34" s="11">
        <v>42491</v>
      </c>
      <c r="C34" s="12" t="s">
        <v>273</v>
      </c>
      <c r="D34" s="11" t="s">
        <v>224</v>
      </c>
      <c r="E34" s="13" t="s">
        <v>24</v>
      </c>
      <c r="F34" s="11" t="s">
        <v>46</v>
      </c>
      <c r="G34" s="11">
        <f t="shared" si="0"/>
        <v>90</v>
      </c>
      <c r="H34" s="14"/>
      <c r="I34" s="15"/>
      <c r="J34" s="15"/>
      <c r="K34" s="15"/>
      <c r="L34" s="15"/>
      <c r="M34" s="11"/>
      <c r="N34" s="15"/>
      <c r="O34" s="15"/>
      <c r="P34" s="15"/>
      <c r="Q34" s="15">
        <v>90</v>
      </c>
      <c r="R34" s="15"/>
      <c r="S34" s="15"/>
      <c r="T34" s="15"/>
      <c r="U34" s="15"/>
      <c r="V34" s="15"/>
      <c r="W34" s="15"/>
      <c r="X34" s="15"/>
      <c r="Y34" s="15"/>
      <c r="Z34" s="93"/>
    </row>
    <row r="35" spans="1:26" ht="18" customHeight="1" x14ac:dyDescent="0.25">
      <c r="A35" s="11">
        <v>30</v>
      </c>
      <c r="B35" s="11">
        <v>12874</v>
      </c>
      <c r="C35" s="23" t="s">
        <v>263</v>
      </c>
      <c r="D35" s="11" t="s">
        <v>224</v>
      </c>
      <c r="E35" s="13" t="s">
        <v>24</v>
      </c>
      <c r="F35" s="11" t="s">
        <v>22</v>
      </c>
      <c r="G35" s="11">
        <f t="shared" si="0"/>
        <v>90</v>
      </c>
      <c r="H35" s="14"/>
      <c r="I35" s="15"/>
      <c r="J35" s="15">
        <v>10</v>
      </c>
      <c r="K35" s="15"/>
      <c r="L35" s="15"/>
      <c r="M35" s="11">
        <v>50</v>
      </c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>
        <v>30</v>
      </c>
      <c r="Z35" s="93"/>
    </row>
    <row r="36" spans="1:26" ht="18" customHeight="1" x14ac:dyDescent="0.25">
      <c r="A36" s="11">
        <v>30</v>
      </c>
      <c r="B36" s="11">
        <v>66639</v>
      </c>
      <c r="C36" s="12" t="s">
        <v>439</v>
      </c>
      <c r="D36" s="11" t="s">
        <v>224</v>
      </c>
      <c r="E36" s="13" t="s">
        <v>24</v>
      </c>
      <c r="F36" s="11" t="s">
        <v>174</v>
      </c>
      <c r="G36" s="11">
        <f t="shared" si="0"/>
        <v>90</v>
      </c>
      <c r="H36" s="14"/>
      <c r="I36" s="15"/>
      <c r="J36" s="15"/>
      <c r="K36" s="15">
        <v>90</v>
      </c>
      <c r="L36" s="15"/>
      <c r="M36" s="11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93"/>
    </row>
    <row r="37" spans="1:26" ht="18" customHeight="1" x14ac:dyDescent="0.25">
      <c r="A37" s="11">
        <v>33</v>
      </c>
      <c r="B37" s="11">
        <v>33876</v>
      </c>
      <c r="C37" s="28" t="s">
        <v>440</v>
      </c>
      <c r="D37" s="29" t="s">
        <v>224</v>
      </c>
      <c r="E37" s="30" t="s">
        <v>24</v>
      </c>
      <c r="F37" s="29" t="s">
        <v>424</v>
      </c>
      <c r="G37" s="11">
        <f t="shared" ref="G37:G63" si="1">SUM(I37:Y37)</f>
        <v>87</v>
      </c>
      <c r="H37" s="14"/>
      <c r="I37" s="15">
        <v>7</v>
      </c>
      <c r="J37" s="15"/>
      <c r="K37" s="15">
        <v>80</v>
      </c>
      <c r="L37" s="15"/>
      <c r="M37" s="11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93"/>
    </row>
    <row r="38" spans="1:26" ht="18" customHeight="1" x14ac:dyDescent="0.25">
      <c r="A38" s="11">
        <v>34</v>
      </c>
      <c r="B38" s="11">
        <v>66792</v>
      </c>
      <c r="C38" s="12" t="s">
        <v>274</v>
      </c>
      <c r="D38" s="11" t="s">
        <v>224</v>
      </c>
      <c r="E38" s="13" t="s">
        <v>24</v>
      </c>
      <c r="F38" s="11" t="s">
        <v>46</v>
      </c>
      <c r="G38" s="11">
        <f t="shared" si="1"/>
        <v>85</v>
      </c>
      <c r="H38" s="14"/>
      <c r="I38" s="15"/>
      <c r="J38" s="15"/>
      <c r="K38" s="15"/>
      <c r="L38" s="15"/>
      <c r="M38" s="11"/>
      <c r="N38" s="15"/>
      <c r="O38" s="15"/>
      <c r="P38" s="15"/>
      <c r="Q38" s="15">
        <v>85</v>
      </c>
      <c r="R38" s="15"/>
      <c r="S38" s="15"/>
      <c r="T38" s="15"/>
      <c r="U38" s="15"/>
      <c r="V38" s="15"/>
      <c r="W38" s="15"/>
      <c r="X38" s="15"/>
      <c r="Y38" s="15"/>
      <c r="Z38" s="93"/>
    </row>
    <row r="39" spans="1:26" ht="18" customHeight="1" x14ac:dyDescent="0.25">
      <c r="A39" s="11">
        <v>35</v>
      </c>
      <c r="B39" s="11">
        <v>66774</v>
      </c>
      <c r="C39" s="12" t="s">
        <v>275</v>
      </c>
      <c r="D39" s="11" t="s">
        <v>224</v>
      </c>
      <c r="E39" s="13" t="s">
        <v>24</v>
      </c>
      <c r="F39" s="11" t="s">
        <v>46</v>
      </c>
      <c r="G39" s="11">
        <f t="shared" si="1"/>
        <v>80</v>
      </c>
      <c r="H39" s="14"/>
      <c r="I39" s="15"/>
      <c r="J39" s="15"/>
      <c r="K39" s="15"/>
      <c r="L39" s="15"/>
      <c r="M39" s="11"/>
      <c r="N39" s="15"/>
      <c r="O39" s="15"/>
      <c r="P39" s="15"/>
      <c r="Q39" s="15">
        <v>80</v>
      </c>
      <c r="R39" s="15"/>
      <c r="S39" s="15"/>
      <c r="T39" s="15"/>
      <c r="U39" s="15"/>
      <c r="V39" s="15"/>
      <c r="W39" s="15"/>
      <c r="X39" s="15"/>
      <c r="Y39" s="15"/>
      <c r="Z39" s="93"/>
    </row>
    <row r="40" spans="1:26" ht="18" customHeight="1" x14ac:dyDescent="0.25">
      <c r="A40" s="11">
        <v>35</v>
      </c>
      <c r="B40" s="11">
        <v>29799</v>
      </c>
      <c r="C40" s="28" t="s">
        <v>441</v>
      </c>
      <c r="D40" s="29" t="s">
        <v>224</v>
      </c>
      <c r="E40" s="30" t="s">
        <v>24</v>
      </c>
      <c r="F40" s="29" t="s">
        <v>424</v>
      </c>
      <c r="G40" s="11">
        <f t="shared" si="1"/>
        <v>80</v>
      </c>
      <c r="H40" s="14"/>
      <c r="I40" s="15">
        <v>5</v>
      </c>
      <c r="J40" s="15"/>
      <c r="K40" s="15">
        <v>75</v>
      </c>
      <c r="L40" s="15"/>
      <c r="M40" s="11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93"/>
    </row>
    <row r="41" spans="1:26" ht="18" customHeight="1" x14ac:dyDescent="0.25">
      <c r="A41" s="11">
        <v>37</v>
      </c>
      <c r="B41" s="11">
        <v>66293</v>
      </c>
      <c r="C41" s="12" t="s">
        <v>247</v>
      </c>
      <c r="D41" s="11" t="s">
        <v>224</v>
      </c>
      <c r="E41" s="13" t="s">
        <v>24</v>
      </c>
      <c r="F41" s="11" t="s">
        <v>22</v>
      </c>
      <c r="G41" s="11">
        <f t="shared" si="1"/>
        <v>75</v>
      </c>
      <c r="H41" s="14"/>
      <c r="I41" s="15"/>
      <c r="J41" s="15"/>
      <c r="K41" s="15"/>
      <c r="L41" s="15"/>
      <c r="M41" s="11"/>
      <c r="N41" s="15"/>
      <c r="O41" s="15"/>
      <c r="P41" s="15"/>
      <c r="Q41" s="15"/>
      <c r="R41" s="15">
        <v>75</v>
      </c>
      <c r="S41" s="15"/>
      <c r="T41" s="15"/>
      <c r="U41" s="15"/>
      <c r="V41" s="15"/>
      <c r="W41" s="15"/>
      <c r="X41" s="15"/>
      <c r="Y41" s="15"/>
      <c r="Z41" s="93"/>
    </row>
    <row r="42" spans="1:26" ht="18" customHeight="1" x14ac:dyDescent="0.25">
      <c r="A42" s="11">
        <v>37</v>
      </c>
      <c r="B42" s="11">
        <v>57246</v>
      </c>
      <c r="C42" s="12" t="s">
        <v>251</v>
      </c>
      <c r="D42" s="11" t="s">
        <v>224</v>
      </c>
      <c r="E42" s="13" t="s">
        <v>24</v>
      </c>
      <c r="F42" s="11" t="s">
        <v>22</v>
      </c>
      <c r="G42" s="11">
        <f t="shared" si="1"/>
        <v>75</v>
      </c>
      <c r="H42" s="14"/>
      <c r="I42" s="15"/>
      <c r="J42" s="15">
        <v>15</v>
      </c>
      <c r="K42" s="15"/>
      <c r="L42" s="15"/>
      <c r="M42" s="11"/>
      <c r="N42" s="15"/>
      <c r="O42" s="15"/>
      <c r="P42" s="15"/>
      <c r="Q42" s="15"/>
      <c r="R42" s="15">
        <v>60</v>
      </c>
      <c r="S42" s="15"/>
      <c r="T42" s="15"/>
      <c r="U42" s="15"/>
      <c r="V42" s="15"/>
      <c r="W42" s="15"/>
      <c r="X42" s="15"/>
      <c r="Y42" s="15"/>
      <c r="Z42" s="93"/>
    </row>
    <row r="43" spans="1:26" ht="18" customHeight="1" x14ac:dyDescent="0.25">
      <c r="A43" s="11">
        <v>39</v>
      </c>
      <c r="B43" s="11">
        <v>26884</v>
      </c>
      <c r="C43" s="12" t="s">
        <v>248</v>
      </c>
      <c r="D43" s="11" t="s">
        <v>224</v>
      </c>
      <c r="E43" s="13" t="s">
        <v>24</v>
      </c>
      <c r="F43" s="11" t="s">
        <v>37</v>
      </c>
      <c r="G43" s="11">
        <f t="shared" si="1"/>
        <v>70</v>
      </c>
      <c r="H43" s="14"/>
      <c r="I43" s="15"/>
      <c r="J43" s="15"/>
      <c r="K43" s="15"/>
      <c r="L43" s="15"/>
      <c r="M43" s="11"/>
      <c r="N43" s="15"/>
      <c r="O43" s="15"/>
      <c r="P43" s="15"/>
      <c r="Q43" s="15"/>
      <c r="R43" s="15">
        <v>70</v>
      </c>
      <c r="S43" s="15"/>
      <c r="T43" s="15"/>
      <c r="U43" s="15"/>
      <c r="V43" s="15"/>
      <c r="W43" s="15"/>
      <c r="X43" s="15"/>
      <c r="Y43" s="15"/>
      <c r="Z43" s="93"/>
    </row>
    <row r="44" spans="1:26" ht="18" customHeight="1" x14ac:dyDescent="0.25">
      <c r="A44" s="11">
        <v>39</v>
      </c>
      <c r="B44" s="11">
        <v>54441</v>
      </c>
      <c r="C44" s="12" t="s">
        <v>276</v>
      </c>
      <c r="D44" s="11" t="s">
        <v>224</v>
      </c>
      <c r="E44" s="13" t="s">
        <v>24</v>
      </c>
      <c r="F44" s="11" t="s">
        <v>46</v>
      </c>
      <c r="G44" s="11">
        <f t="shared" si="1"/>
        <v>70</v>
      </c>
      <c r="H44" s="14"/>
      <c r="I44" s="15"/>
      <c r="J44" s="15"/>
      <c r="K44" s="15"/>
      <c r="L44" s="15"/>
      <c r="M44" s="11"/>
      <c r="N44" s="15"/>
      <c r="O44" s="15"/>
      <c r="P44" s="15"/>
      <c r="Q44" s="15">
        <v>70</v>
      </c>
      <c r="R44" s="15"/>
      <c r="S44" s="15"/>
      <c r="T44" s="15"/>
      <c r="U44" s="15"/>
      <c r="V44" s="15"/>
      <c r="W44" s="15"/>
      <c r="X44" s="15"/>
      <c r="Y44" s="15"/>
      <c r="Z44" s="93"/>
    </row>
    <row r="45" spans="1:26" ht="18" customHeight="1" x14ac:dyDescent="0.25">
      <c r="A45" s="11">
        <v>41</v>
      </c>
      <c r="B45" s="11">
        <v>66791</v>
      </c>
      <c r="C45" s="12" t="s">
        <v>277</v>
      </c>
      <c r="D45" s="11" t="s">
        <v>224</v>
      </c>
      <c r="E45" s="13" t="s">
        <v>24</v>
      </c>
      <c r="F45" s="11" t="s">
        <v>46</v>
      </c>
      <c r="G45" s="11">
        <f t="shared" si="1"/>
        <v>65</v>
      </c>
      <c r="H45" s="14"/>
      <c r="I45" s="15"/>
      <c r="J45" s="15"/>
      <c r="K45" s="15"/>
      <c r="L45" s="15"/>
      <c r="M45" s="11"/>
      <c r="N45" s="15"/>
      <c r="O45" s="15"/>
      <c r="P45" s="15"/>
      <c r="Q45" s="15">
        <v>65</v>
      </c>
      <c r="R45" s="15"/>
      <c r="S45" s="15"/>
      <c r="T45" s="15"/>
      <c r="U45" s="15"/>
      <c r="V45" s="15"/>
      <c r="W45" s="15"/>
      <c r="X45" s="15"/>
      <c r="Y45" s="15"/>
      <c r="Z45" s="93"/>
    </row>
    <row r="46" spans="1:26" ht="18" customHeight="1" x14ac:dyDescent="0.25">
      <c r="A46" s="11">
        <v>42</v>
      </c>
      <c r="B46" s="11">
        <v>17470</v>
      </c>
      <c r="C46" s="12" t="s">
        <v>252</v>
      </c>
      <c r="D46" s="11" t="s">
        <v>224</v>
      </c>
      <c r="E46" s="13" t="s">
        <v>24</v>
      </c>
      <c r="F46" s="11" t="s">
        <v>37</v>
      </c>
      <c r="G46" s="11">
        <f t="shared" si="1"/>
        <v>55</v>
      </c>
      <c r="H46" s="14"/>
      <c r="I46" s="15"/>
      <c r="J46" s="15"/>
      <c r="K46" s="15"/>
      <c r="L46" s="15"/>
      <c r="M46" s="11"/>
      <c r="N46" s="15"/>
      <c r="O46" s="15"/>
      <c r="P46" s="15"/>
      <c r="Q46" s="15"/>
      <c r="R46" s="15"/>
      <c r="S46" s="15">
        <v>55</v>
      </c>
      <c r="T46" s="15"/>
      <c r="U46" s="15"/>
      <c r="V46" s="15"/>
      <c r="W46" s="15"/>
      <c r="X46" s="15"/>
      <c r="Y46" s="15"/>
      <c r="Z46" s="93"/>
    </row>
    <row r="47" spans="1:26" ht="18" customHeight="1" x14ac:dyDescent="0.25">
      <c r="A47" s="11">
        <v>42</v>
      </c>
      <c r="B47" s="11">
        <v>45751</v>
      </c>
      <c r="C47" s="12" t="s">
        <v>253</v>
      </c>
      <c r="D47" s="11" t="s">
        <v>224</v>
      </c>
      <c r="E47" s="13" t="s">
        <v>245</v>
      </c>
      <c r="F47" s="11" t="s">
        <v>40</v>
      </c>
      <c r="G47" s="11">
        <f t="shared" si="1"/>
        <v>55</v>
      </c>
      <c r="H47" s="14"/>
      <c r="I47" s="15"/>
      <c r="J47" s="15"/>
      <c r="K47" s="15"/>
      <c r="L47" s="15"/>
      <c r="M47" s="11"/>
      <c r="N47" s="15"/>
      <c r="O47" s="15"/>
      <c r="P47" s="15"/>
      <c r="Q47" s="15"/>
      <c r="R47" s="15">
        <v>55</v>
      </c>
      <c r="S47" s="15"/>
      <c r="T47" s="15"/>
      <c r="U47" s="15"/>
      <c r="V47" s="15"/>
      <c r="W47" s="15"/>
      <c r="X47" s="15"/>
      <c r="Y47" s="15"/>
      <c r="Z47" s="93"/>
    </row>
    <row r="48" spans="1:26" ht="18" customHeight="1" x14ac:dyDescent="0.25">
      <c r="A48" s="11">
        <v>44</v>
      </c>
      <c r="B48" s="11">
        <v>20011</v>
      </c>
      <c r="C48" s="12" t="s">
        <v>254</v>
      </c>
      <c r="D48" s="11" t="s">
        <v>224</v>
      </c>
      <c r="E48" s="13" t="s">
        <v>24</v>
      </c>
      <c r="F48" s="11" t="s">
        <v>46</v>
      </c>
      <c r="G48" s="11">
        <f t="shared" si="1"/>
        <v>53</v>
      </c>
      <c r="H48" s="14"/>
      <c r="I48" s="15"/>
      <c r="J48" s="15"/>
      <c r="K48" s="15"/>
      <c r="L48" s="15"/>
      <c r="M48" s="11"/>
      <c r="N48" s="15"/>
      <c r="O48" s="15"/>
      <c r="P48" s="15"/>
      <c r="Q48" s="15"/>
      <c r="R48" s="15"/>
      <c r="S48" s="15">
        <v>35</v>
      </c>
      <c r="T48" s="15"/>
      <c r="U48" s="15">
        <v>18</v>
      </c>
      <c r="V48" s="15"/>
      <c r="W48" s="15"/>
      <c r="X48" s="15"/>
      <c r="Y48" s="15"/>
      <c r="Z48" s="93"/>
    </row>
    <row r="49" spans="1:26" ht="18" customHeight="1" x14ac:dyDescent="0.25">
      <c r="A49" s="11">
        <v>45</v>
      </c>
      <c r="B49" s="11">
        <v>9090</v>
      </c>
      <c r="C49" s="12" t="s">
        <v>255</v>
      </c>
      <c r="D49" s="11" t="s">
        <v>224</v>
      </c>
      <c r="E49" s="13" t="s">
        <v>36</v>
      </c>
      <c r="F49" s="11" t="s">
        <v>46</v>
      </c>
      <c r="G49" s="11">
        <f t="shared" si="1"/>
        <v>50</v>
      </c>
      <c r="H49" s="14"/>
      <c r="I49" s="15"/>
      <c r="J49" s="15"/>
      <c r="K49" s="15"/>
      <c r="L49" s="15"/>
      <c r="M49" s="11"/>
      <c r="N49" s="15"/>
      <c r="O49" s="15"/>
      <c r="P49" s="15"/>
      <c r="Q49" s="15"/>
      <c r="R49" s="15"/>
      <c r="S49" s="15">
        <v>50</v>
      </c>
      <c r="T49" s="15"/>
      <c r="U49" s="15"/>
      <c r="V49" s="15"/>
      <c r="W49" s="15"/>
      <c r="X49" s="15"/>
      <c r="Y49" s="15"/>
      <c r="Z49" s="93"/>
    </row>
    <row r="50" spans="1:26" ht="18" customHeight="1" x14ac:dyDescent="0.25">
      <c r="A50" s="11">
        <v>46</v>
      </c>
      <c r="B50" s="11">
        <v>24327</v>
      </c>
      <c r="C50" s="12" t="s">
        <v>257</v>
      </c>
      <c r="D50" s="11" t="s">
        <v>224</v>
      </c>
      <c r="E50" s="13" t="s">
        <v>258</v>
      </c>
      <c r="F50" s="11" t="s">
        <v>46</v>
      </c>
      <c r="G50" s="11">
        <f t="shared" si="1"/>
        <v>45</v>
      </c>
      <c r="H50" s="14"/>
      <c r="I50" s="15"/>
      <c r="J50" s="15"/>
      <c r="K50" s="15"/>
      <c r="L50" s="15"/>
      <c r="M50" s="11"/>
      <c r="N50" s="15"/>
      <c r="O50" s="15"/>
      <c r="P50" s="15"/>
      <c r="Q50" s="15"/>
      <c r="R50" s="15"/>
      <c r="S50" s="15">
        <v>45</v>
      </c>
      <c r="T50" s="15"/>
      <c r="U50" s="15"/>
      <c r="V50" s="15"/>
      <c r="W50" s="15"/>
      <c r="X50" s="15"/>
      <c r="Y50" s="15"/>
      <c r="Z50" s="93"/>
    </row>
    <row r="51" spans="1:26" ht="18" customHeight="1" x14ac:dyDescent="0.25">
      <c r="A51" s="11">
        <v>46</v>
      </c>
      <c r="B51" s="11">
        <v>10741</v>
      </c>
      <c r="C51" s="12" t="s">
        <v>261</v>
      </c>
      <c r="D51" s="11" t="s">
        <v>224</v>
      </c>
      <c r="E51" s="13" t="s">
        <v>24</v>
      </c>
      <c r="F51" s="11" t="s">
        <v>53</v>
      </c>
      <c r="G51" s="11">
        <f t="shared" si="1"/>
        <v>45</v>
      </c>
      <c r="H51" s="14"/>
      <c r="I51" s="15">
        <v>5</v>
      </c>
      <c r="J51" s="15"/>
      <c r="K51" s="15"/>
      <c r="L51" s="15"/>
      <c r="M51" s="11"/>
      <c r="N51" s="15"/>
      <c r="O51" s="15"/>
      <c r="P51" s="15"/>
      <c r="Q51" s="15"/>
      <c r="R51" s="15">
        <v>40</v>
      </c>
      <c r="S51" s="15"/>
      <c r="T51" s="15"/>
      <c r="U51" s="15"/>
      <c r="V51" s="15"/>
      <c r="W51" s="15"/>
      <c r="X51" s="15"/>
      <c r="Y51" s="15"/>
      <c r="Z51" s="93"/>
    </row>
    <row r="52" spans="1:26" ht="18" customHeight="1" x14ac:dyDescent="0.25">
      <c r="A52" s="11">
        <v>48</v>
      </c>
      <c r="B52" s="11">
        <v>66120</v>
      </c>
      <c r="C52" s="12" t="s">
        <v>260</v>
      </c>
      <c r="D52" s="11" t="s">
        <v>224</v>
      </c>
      <c r="E52" s="13" t="s">
        <v>24</v>
      </c>
      <c r="F52" s="11" t="s">
        <v>46</v>
      </c>
      <c r="G52" s="11">
        <f t="shared" si="1"/>
        <v>40</v>
      </c>
      <c r="H52" s="25"/>
      <c r="I52" s="15"/>
      <c r="J52" s="15"/>
      <c r="K52" s="15"/>
      <c r="L52" s="15"/>
      <c r="M52" s="11"/>
      <c r="N52" s="15"/>
      <c r="O52" s="15"/>
      <c r="P52" s="15"/>
      <c r="Q52" s="15"/>
      <c r="R52" s="15"/>
      <c r="S52" s="15">
        <v>40</v>
      </c>
      <c r="T52" s="15"/>
      <c r="U52" s="15"/>
      <c r="V52" s="15"/>
      <c r="W52" s="15"/>
      <c r="X52" s="15"/>
      <c r="Y52" s="15"/>
      <c r="Z52" s="93"/>
    </row>
    <row r="53" spans="1:26" ht="18" customHeight="1" x14ac:dyDescent="0.25">
      <c r="A53" s="11">
        <v>48</v>
      </c>
      <c r="B53" s="29">
        <v>60992</v>
      </c>
      <c r="C53" s="28" t="s">
        <v>461</v>
      </c>
      <c r="D53" s="29" t="s">
        <v>224</v>
      </c>
      <c r="E53" s="30" t="s">
        <v>462</v>
      </c>
      <c r="F53" s="29" t="s">
        <v>32</v>
      </c>
      <c r="G53" s="11">
        <f t="shared" si="1"/>
        <v>40</v>
      </c>
      <c r="H53" s="25"/>
      <c r="I53" s="15">
        <v>5</v>
      </c>
      <c r="J53" s="15"/>
      <c r="K53" s="15"/>
      <c r="L53" s="15"/>
      <c r="M53" s="11">
        <v>35</v>
      </c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93"/>
    </row>
    <row r="54" spans="1:26" ht="18" customHeight="1" x14ac:dyDescent="0.25">
      <c r="A54" s="11">
        <v>50</v>
      </c>
      <c r="B54" s="11">
        <v>66169</v>
      </c>
      <c r="C54" s="12" t="s">
        <v>264</v>
      </c>
      <c r="D54" s="11" t="s">
        <v>224</v>
      </c>
      <c r="E54" s="13" t="s">
        <v>24</v>
      </c>
      <c r="F54" s="11" t="s">
        <v>46</v>
      </c>
      <c r="G54" s="11">
        <f t="shared" si="1"/>
        <v>30</v>
      </c>
      <c r="H54" s="25"/>
      <c r="I54" s="15"/>
      <c r="J54" s="15"/>
      <c r="K54" s="15"/>
      <c r="L54" s="15"/>
      <c r="M54" s="11"/>
      <c r="N54" s="15"/>
      <c r="O54" s="15"/>
      <c r="P54" s="15"/>
      <c r="Q54" s="15"/>
      <c r="R54" s="15"/>
      <c r="S54" s="15">
        <v>30</v>
      </c>
      <c r="T54" s="15"/>
      <c r="U54" s="15"/>
      <c r="V54" s="15"/>
      <c r="W54" s="15"/>
      <c r="X54" s="15"/>
      <c r="Y54" s="15"/>
      <c r="Z54" s="93"/>
    </row>
    <row r="55" spans="1:26" ht="18" customHeight="1" x14ac:dyDescent="0.25">
      <c r="A55" s="11">
        <v>51</v>
      </c>
      <c r="B55" s="11">
        <v>66142</v>
      </c>
      <c r="C55" s="12" t="s">
        <v>266</v>
      </c>
      <c r="D55" s="11" t="s">
        <v>224</v>
      </c>
      <c r="E55" s="13" t="s">
        <v>24</v>
      </c>
      <c r="F55" s="11" t="s">
        <v>46</v>
      </c>
      <c r="G55" s="11">
        <f t="shared" si="1"/>
        <v>25</v>
      </c>
      <c r="H55" s="25"/>
      <c r="I55" s="15"/>
      <c r="J55" s="15"/>
      <c r="K55" s="15"/>
      <c r="L55" s="15"/>
      <c r="M55" s="11"/>
      <c r="N55" s="15"/>
      <c r="O55" s="15"/>
      <c r="P55" s="15"/>
      <c r="Q55" s="15"/>
      <c r="R55" s="15"/>
      <c r="S55" s="15">
        <v>25</v>
      </c>
      <c r="T55" s="15"/>
      <c r="U55" s="15"/>
      <c r="V55" s="15"/>
      <c r="W55" s="15"/>
      <c r="X55" s="15"/>
      <c r="Y55" s="15"/>
      <c r="Z55" s="93"/>
    </row>
    <row r="56" spans="1:26" ht="18" customHeight="1" x14ac:dyDescent="0.25">
      <c r="A56" s="11">
        <v>52</v>
      </c>
      <c r="B56" s="11">
        <v>11511</v>
      </c>
      <c r="C56" s="12" t="s">
        <v>267</v>
      </c>
      <c r="D56" s="11" t="s">
        <v>224</v>
      </c>
      <c r="E56" s="13" t="s">
        <v>24</v>
      </c>
      <c r="F56" s="11" t="s">
        <v>268</v>
      </c>
      <c r="G56" s="11">
        <f t="shared" si="1"/>
        <v>20</v>
      </c>
      <c r="H56" s="25"/>
      <c r="I56" s="15"/>
      <c r="J56" s="15"/>
      <c r="K56" s="15"/>
      <c r="L56" s="15"/>
      <c r="M56" s="11"/>
      <c r="N56" s="15"/>
      <c r="O56" s="15"/>
      <c r="P56" s="15"/>
      <c r="Q56" s="15"/>
      <c r="R56" s="15"/>
      <c r="S56" s="15">
        <v>20</v>
      </c>
      <c r="T56" s="15"/>
      <c r="U56" s="15"/>
      <c r="V56" s="15"/>
      <c r="W56" s="15"/>
      <c r="X56" s="15"/>
      <c r="Y56" s="15"/>
      <c r="Z56" s="93"/>
    </row>
    <row r="57" spans="1:26" ht="18" customHeight="1" x14ac:dyDescent="0.25">
      <c r="A57" s="11">
        <v>53</v>
      </c>
      <c r="B57" s="11">
        <v>66128</v>
      </c>
      <c r="C57" s="12" t="s">
        <v>270</v>
      </c>
      <c r="D57" s="11" t="s">
        <v>224</v>
      </c>
      <c r="E57" s="13" t="s">
        <v>24</v>
      </c>
      <c r="F57" s="11" t="s">
        <v>46</v>
      </c>
      <c r="G57" s="11">
        <f t="shared" si="1"/>
        <v>15</v>
      </c>
      <c r="H57" s="25"/>
      <c r="I57" s="15"/>
      <c r="J57" s="15"/>
      <c r="K57" s="15"/>
      <c r="L57" s="15"/>
      <c r="M57" s="11"/>
      <c r="N57" s="15"/>
      <c r="O57" s="15"/>
      <c r="P57" s="15"/>
      <c r="Q57" s="15"/>
      <c r="R57" s="15"/>
      <c r="S57" s="15">
        <v>15</v>
      </c>
      <c r="T57" s="15"/>
      <c r="U57" s="15"/>
      <c r="V57" s="15"/>
      <c r="W57" s="15"/>
      <c r="X57" s="15"/>
      <c r="Y57" s="15"/>
      <c r="Z57" s="93"/>
    </row>
    <row r="58" spans="1:26" ht="18" customHeight="1" x14ac:dyDescent="0.25">
      <c r="A58" s="11">
        <v>54</v>
      </c>
      <c r="B58" s="29">
        <v>55054</v>
      </c>
      <c r="C58" s="28" t="s">
        <v>488</v>
      </c>
      <c r="D58" s="29" t="s">
        <v>224</v>
      </c>
      <c r="E58" s="30" t="s">
        <v>128</v>
      </c>
      <c r="F58" s="29" t="s">
        <v>53</v>
      </c>
      <c r="G58" s="11">
        <f t="shared" si="1"/>
        <v>10</v>
      </c>
      <c r="H58" s="25"/>
      <c r="I58" s="15">
        <v>10</v>
      </c>
      <c r="J58" s="15"/>
      <c r="K58" s="15"/>
      <c r="L58" s="15"/>
      <c r="M58" s="11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93"/>
    </row>
    <row r="59" spans="1:26" ht="18" customHeight="1" x14ac:dyDescent="0.25">
      <c r="A59" s="11">
        <v>55</v>
      </c>
      <c r="B59" s="29">
        <v>55060</v>
      </c>
      <c r="C59" s="28" t="s">
        <v>489</v>
      </c>
      <c r="D59" s="29" t="s">
        <v>224</v>
      </c>
      <c r="E59" s="30" t="s">
        <v>24</v>
      </c>
      <c r="F59" s="29" t="s">
        <v>53</v>
      </c>
      <c r="G59" s="11">
        <f t="shared" si="1"/>
        <v>7</v>
      </c>
      <c r="H59" s="25"/>
      <c r="I59" s="15">
        <v>7</v>
      </c>
      <c r="J59" s="15"/>
      <c r="K59" s="15"/>
      <c r="L59" s="15"/>
      <c r="M59" s="11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93"/>
    </row>
    <row r="60" spans="1:26" ht="18" customHeight="1" x14ac:dyDescent="0.25">
      <c r="A60" s="11">
        <v>56</v>
      </c>
      <c r="B60" s="29">
        <v>63484</v>
      </c>
      <c r="C60" s="28" t="s">
        <v>490</v>
      </c>
      <c r="D60" s="29" t="s">
        <v>224</v>
      </c>
      <c r="E60" s="30" t="s">
        <v>24</v>
      </c>
      <c r="F60" s="29" t="s">
        <v>53</v>
      </c>
      <c r="G60" s="11">
        <f t="shared" si="1"/>
        <v>3</v>
      </c>
      <c r="H60" s="25"/>
      <c r="I60" s="15">
        <v>3</v>
      </c>
      <c r="J60" s="15"/>
      <c r="K60" s="15"/>
      <c r="L60" s="15"/>
      <c r="M60" s="11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93"/>
    </row>
    <row r="61" spans="1:26" ht="18" customHeight="1" x14ac:dyDescent="0.25">
      <c r="A61" s="11">
        <v>56</v>
      </c>
      <c r="B61" s="29">
        <v>49838</v>
      </c>
      <c r="C61" s="28" t="s">
        <v>504</v>
      </c>
      <c r="D61" s="29" t="s">
        <v>224</v>
      </c>
      <c r="E61" s="30" t="s">
        <v>24</v>
      </c>
      <c r="F61" s="29" t="s">
        <v>424</v>
      </c>
      <c r="G61" s="11">
        <f t="shared" si="1"/>
        <v>3</v>
      </c>
      <c r="H61" s="25"/>
      <c r="I61" s="15">
        <v>3</v>
      </c>
      <c r="J61" s="15"/>
      <c r="K61" s="15"/>
      <c r="L61" s="15"/>
      <c r="M61" s="11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93"/>
    </row>
    <row r="62" spans="1:26" ht="18" customHeight="1" x14ac:dyDescent="0.25">
      <c r="A62" s="11">
        <v>58</v>
      </c>
      <c r="B62" s="11">
        <v>62985</v>
      </c>
      <c r="C62" s="28" t="s">
        <v>491</v>
      </c>
      <c r="D62" s="29" t="s">
        <v>224</v>
      </c>
      <c r="E62" s="30" t="s">
        <v>24</v>
      </c>
      <c r="F62" s="29" t="s">
        <v>53</v>
      </c>
      <c r="G62" s="11">
        <f t="shared" si="1"/>
        <v>2</v>
      </c>
      <c r="H62" s="25"/>
      <c r="I62" s="15">
        <v>2</v>
      </c>
      <c r="J62" s="15"/>
      <c r="K62" s="15"/>
      <c r="L62" s="15"/>
      <c r="M62" s="11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93"/>
    </row>
    <row r="63" spans="1:26" ht="18" customHeight="1" x14ac:dyDescent="0.25">
      <c r="A63" s="11">
        <v>59</v>
      </c>
      <c r="B63" s="29">
        <v>63435</v>
      </c>
      <c r="C63" s="28" t="s">
        <v>492</v>
      </c>
      <c r="D63" s="29" t="s">
        <v>224</v>
      </c>
      <c r="E63" s="30" t="s">
        <v>24</v>
      </c>
      <c r="F63" s="29" t="s">
        <v>53</v>
      </c>
      <c r="G63" s="11">
        <f t="shared" si="1"/>
        <v>1</v>
      </c>
      <c r="H63" s="25"/>
      <c r="I63" s="15">
        <v>1</v>
      </c>
      <c r="J63" s="15"/>
      <c r="K63" s="15"/>
      <c r="L63" s="15"/>
      <c r="M63" s="11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93"/>
    </row>
    <row r="64" spans="1:26" ht="6.65" customHeight="1" x14ac:dyDescent="0.25">
      <c r="A64" s="75"/>
      <c r="B64" s="75"/>
      <c r="C64" s="75"/>
      <c r="D64" s="75"/>
      <c r="E64" s="75"/>
      <c r="F64" s="75"/>
      <c r="G64" s="75"/>
      <c r="H64" s="76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7"/>
    </row>
  </sheetData>
  <sheetProtection algorithmName="SHA-512" hashValue="etylOSRxbqs9EYuOjxv0wGHgC6WgTMXBR1IAUtauQfkIivHe4o7Kf7rZFM6CV7SRXbEbbVnsFz465IrbSqvqyw==" saltValue="Uc8S6ztGPEbVvPvzoo9+uw==" spinCount="100000" sheet="1" objects="1" scenarios="1"/>
  <mergeCells count="21">
    <mergeCell ref="A64:Z64"/>
    <mergeCell ref="Z1:Z63"/>
    <mergeCell ref="K1:K2"/>
    <mergeCell ref="J1:J2"/>
    <mergeCell ref="V1:V2"/>
    <mergeCell ref="W1:W2"/>
    <mergeCell ref="X1:X2"/>
    <mergeCell ref="Y1:Y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conditionalFormatting sqref="B5:C39 C40:C63">
    <cfRule type="expression" dxfId="74" priority="4">
      <formula>AND(COUNTIF($B$5:$C$39,B5)+COUNTIF($C$40:$C$51,B5)&gt;1,NOT(ISBLANK(B5)))</formula>
    </cfRule>
  </conditionalFormatting>
  <conditionalFormatting sqref="B5:C63">
    <cfRule type="duplicateValues" dxfId="73" priority="1"/>
    <cfRule type="duplicateValues" dxfId="72" priority="653"/>
    <cfRule type="duplicateValues" dxfId="71" priority="654"/>
  </conditionalFormatting>
  <conditionalFormatting sqref="B7:C39 C40:C45 B1:C2 B4 B65:C1012">
    <cfRule type="expression" dxfId="70" priority="647">
      <formula>AND(COUNTIF($B$1:$C$2,B7)+COUNTIF($B$4:$C$4,B7)+COUNTIF($B$7:$C$65520,B7)&gt;1,NOT(ISBLANK(B7)))</formula>
    </cfRule>
  </conditionalFormatting>
  <conditionalFormatting sqref="C4">
    <cfRule type="expression" dxfId="69" priority="652">
      <formula>AND(COUNTIF($B$1:$C$2,C4)+COUNTIF($B$4:$C$4,C4)+COUNTIF($B$7:$C$65543,C4)&gt;1,NOT(ISBLANK(C4)))</formula>
    </cfRule>
  </conditionalFormatting>
  <conditionalFormatting sqref="C46:C54">
    <cfRule type="expression" dxfId="68" priority="659">
      <formula>AND(COUNTIF($B$1:$C$2,C64)+COUNTIF($B$4:$C$4,C64)+COUNTIF($B$7:$C$65520,C64)&gt;1,NOT(ISBLANK(C64)))</formula>
    </cfRule>
  </conditionalFormatting>
  <conditionalFormatting sqref="C55">
    <cfRule type="expression" dxfId="67" priority="655">
      <formula>AND(COUNTIF($B$1:$C$2,C72)+COUNTIF($B$4:$C$4,C72)+COUNTIF($B$7:$C$65520,C72)&gt;1,NOT(ISBLANK(C72)))</formula>
    </cfRule>
  </conditionalFormatting>
  <conditionalFormatting sqref="C56:C58">
    <cfRule type="expression" dxfId="66" priority="658">
      <formula>AND(COUNTIF($B$1:$C$2,C72)+COUNTIF($B$4:$C$4,C72)+COUNTIF($B$7:$C$65520,C72)&gt;1,NOT(ISBLANK(C72)))</formula>
    </cfRule>
  </conditionalFormatting>
  <conditionalFormatting sqref="C59:C62">
    <cfRule type="expression" dxfId="65" priority="656">
      <formula>AND(COUNTIF($B$1:$C$2,C73)+COUNTIF($B$4:$C$4,C73)+COUNTIF($B$7:$C$65520,C73)&gt;1,NOT(ISBLANK(C73)))</formula>
    </cfRule>
  </conditionalFormatting>
  <conditionalFormatting sqref="C63">
    <cfRule type="expression" dxfId="64" priority="657">
      <formula>AND(COUNTIF($B$1:$C$2,C75)+COUNTIF($B$4:$C$4,C75)+COUNTIF($B$7:$C$65520,C75)&gt;1,NOT(ISBLANK(C75)))</formula>
    </cfRule>
  </conditionalFormatting>
  <pageMargins left="0.7" right="0.7" top="0.75" bottom="0.75" header="0" footer="0"/>
  <pageSetup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ilha10"/>
  <dimension ref="A1:Z48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1796875" customWidth="1"/>
    <col min="2" max="2" width="9.54296875" customWidth="1"/>
    <col min="3" max="3" width="41.81640625" customWidth="1"/>
    <col min="4" max="4" width="7.08984375" customWidth="1"/>
    <col min="5" max="5" width="60.54296875" customWidth="1"/>
    <col min="6" max="6" width="6.453125" customWidth="1"/>
    <col min="7" max="7" width="7" customWidth="1"/>
    <col min="8" max="8" width="1" customWidth="1"/>
    <col min="9" max="9" width="4.36328125" customWidth="1"/>
    <col min="10" max="10" width="6.36328125" customWidth="1"/>
    <col min="11" max="11" width="6.453125" customWidth="1"/>
    <col min="12" max="12" width="6.54296875" customWidth="1"/>
    <col min="13" max="13" width="6.36328125" customWidth="1"/>
    <col min="14" max="25" width="6" customWidth="1"/>
    <col min="26" max="26" width="1" customWidth="1"/>
    <col min="27" max="33" width="8" customWidth="1"/>
  </cols>
  <sheetData>
    <row r="1" spans="1:2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82" t="s">
        <v>4</v>
      </c>
      <c r="V1" s="70" t="s">
        <v>5</v>
      </c>
      <c r="W1" s="70" t="s">
        <v>6</v>
      </c>
      <c r="X1" s="70" t="s">
        <v>7</v>
      </c>
      <c r="Y1" s="82" t="s">
        <v>8</v>
      </c>
      <c r="Z1" s="93"/>
    </row>
    <row r="2" spans="1:26" ht="64.5" customHeight="1" x14ac:dyDescent="0.25">
      <c r="A2" s="87" t="s">
        <v>516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3"/>
      <c r="V2" s="81"/>
      <c r="W2" s="81"/>
      <c r="X2" s="81"/>
      <c r="Y2" s="83"/>
      <c r="Z2" s="93"/>
    </row>
    <row r="3" spans="1:26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45809</v>
      </c>
      <c r="V3" s="7">
        <v>45760</v>
      </c>
      <c r="W3" s="7">
        <v>45753</v>
      </c>
      <c r="X3" s="7">
        <v>45704</v>
      </c>
      <c r="Y3" s="7">
        <v>45697</v>
      </c>
      <c r="Z3" s="93"/>
    </row>
    <row r="4" spans="1:2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17</v>
      </c>
      <c r="V4" s="10" t="s">
        <v>16</v>
      </c>
      <c r="W4" s="10" t="s">
        <v>18</v>
      </c>
      <c r="X4" s="10" t="s">
        <v>16</v>
      </c>
      <c r="Y4" s="10" t="s">
        <v>16</v>
      </c>
      <c r="Z4" s="93"/>
    </row>
    <row r="5" spans="1:26" ht="18" customHeight="1" x14ac:dyDescent="0.25">
      <c r="A5" s="11">
        <v>1</v>
      </c>
      <c r="B5" s="11">
        <v>2778</v>
      </c>
      <c r="C5" s="12" t="s">
        <v>278</v>
      </c>
      <c r="D5" s="11" t="s">
        <v>279</v>
      </c>
      <c r="E5" s="13" t="s">
        <v>24</v>
      </c>
      <c r="F5" s="11" t="s">
        <v>22</v>
      </c>
      <c r="G5" s="11">
        <f t="shared" ref="G5:G47" si="0">SUM(I5:Y5)</f>
        <v>542</v>
      </c>
      <c r="H5" s="14"/>
      <c r="I5" s="15">
        <v>7</v>
      </c>
      <c r="J5" s="15">
        <v>35</v>
      </c>
      <c r="K5" s="15"/>
      <c r="L5" s="15"/>
      <c r="M5" s="11">
        <v>30</v>
      </c>
      <c r="N5" s="15"/>
      <c r="O5" s="15">
        <v>55</v>
      </c>
      <c r="P5" s="15">
        <v>55</v>
      </c>
      <c r="Q5" s="15"/>
      <c r="R5" s="15">
        <v>300</v>
      </c>
      <c r="S5" s="15"/>
      <c r="T5" s="15">
        <v>60</v>
      </c>
      <c r="U5" s="15"/>
      <c r="V5" s="15"/>
      <c r="W5" s="15"/>
      <c r="X5" s="15"/>
      <c r="Y5" s="15"/>
      <c r="Z5" s="93"/>
    </row>
    <row r="6" spans="1:26" ht="18" customHeight="1" x14ac:dyDescent="0.25">
      <c r="A6" s="11">
        <v>2</v>
      </c>
      <c r="B6" s="11">
        <v>1278</v>
      </c>
      <c r="C6" s="12" t="s">
        <v>280</v>
      </c>
      <c r="D6" s="11" t="s">
        <v>279</v>
      </c>
      <c r="E6" s="13" t="s">
        <v>24</v>
      </c>
      <c r="F6" s="11" t="s">
        <v>40</v>
      </c>
      <c r="G6" s="11">
        <f t="shared" si="0"/>
        <v>522.5</v>
      </c>
      <c r="H6" s="14"/>
      <c r="I6" s="15">
        <v>5</v>
      </c>
      <c r="J6" s="15"/>
      <c r="K6" s="15"/>
      <c r="L6" s="15">
        <v>20</v>
      </c>
      <c r="M6" s="11"/>
      <c r="N6" s="15">
        <v>95</v>
      </c>
      <c r="O6" s="15"/>
      <c r="P6" s="15">
        <v>47.5</v>
      </c>
      <c r="Q6" s="15"/>
      <c r="R6" s="15">
        <v>200</v>
      </c>
      <c r="S6" s="15"/>
      <c r="T6" s="15">
        <v>50</v>
      </c>
      <c r="U6" s="15"/>
      <c r="V6" s="15">
        <v>50</v>
      </c>
      <c r="W6" s="15"/>
      <c r="X6" s="15">
        <v>55</v>
      </c>
      <c r="Y6" s="15"/>
      <c r="Z6" s="93"/>
    </row>
    <row r="7" spans="1:26" ht="18" customHeight="1" x14ac:dyDescent="0.25">
      <c r="A7" s="11">
        <v>3</v>
      </c>
      <c r="B7" s="11">
        <v>12294</v>
      </c>
      <c r="C7" s="20" t="s">
        <v>283</v>
      </c>
      <c r="D7" s="11" t="s">
        <v>279</v>
      </c>
      <c r="E7" s="13" t="s">
        <v>39</v>
      </c>
      <c r="F7" s="11" t="s">
        <v>40</v>
      </c>
      <c r="G7" s="11">
        <f t="shared" si="0"/>
        <v>452</v>
      </c>
      <c r="H7" s="14"/>
      <c r="I7" s="15">
        <v>7</v>
      </c>
      <c r="J7" s="15">
        <v>25</v>
      </c>
      <c r="K7" s="15"/>
      <c r="L7" s="15">
        <v>35</v>
      </c>
      <c r="M7" s="11"/>
      <c r="N7" s="15">
        <v>110</v>
      </c>
      <c r="O7" s="15"/>
      <c r="P7" s="15"/>
      <c r="Q7" s="15"/>
      <c r="R7" s="15">
        <v>160</v>
      </c>
      <c r="S7" s="15"/>
      <c r="T7" s="15"/>
      <c r="U7" s="15"/>
      <c r="V7" s="15">
        <v>55</v>
      </c>
      <c r="W7" s="15"/>
      <c r="X7" s="15">
        <v>60</v>
      </c>
      <c r="Y7" s="15"/>
      <c r="Z7" s="93"/>
    </row>
    <row r="8" spans="1:26" ht="18" customHeight="1" x14ac:dyDescent="0.25">
      <c r="A8" s="11">
        <v>4</v>
      </c>
      <c r="B8" s="11">
        <v>5797</v>
      </c>
      <c r="C8" s="20" t="s">
        <v>281</v>
      </c>
      <c r="D8" s="11" t="s">
        <v>279</v>
      </c>
      <c r="E8" s="13" t="s">
        <v>282</v>
      </c>
      <c r="F8" s="11" t="s">
        <v>22</v>
      </c>
      <c r="G8" s="11">
        <f t="shared" si="0"/>
        <v>335</v>
      </c>
      <c r="H8" s="14"/>
      <c r="I8" s="15">
        <v>10</v>
      </c>
      <c r="J8" s="15"/>
      <c r="K8" s="15"/>
      <c r="L8" s="15"/>
      <c r="M8" s="11"/>
      <c r="N8" s="15"/>
      <c r="O8" s="15"/>
      <c r="P8" s="15">
        <v>45</v>
      </c>
      <c r="Q8" s="15"/>
      <c r="R8" s="15">
        <v>140</v>
      </c>
      <c r="S8" s="15"/>
      <c r="T8" s="15">
        <v>55</v>
      </c>
      <c r="U8" s="15"/>
      <c r="V8" s="15"/>
      <c r="W8" s="15">
        <v>55</v>
      </c>
      <c r="X8" s="15"/>
      <c r="Y8" s="15">
        <v>30</v>
      </c>
      <c r="Z8" s="93"/>
    </row>
    <row r="9" spans="1:26" ht="18" customHeight="1" x14ac:dyDescent="0.25">
      <c r="A9" s="11">
        <v>5</v>
      </c>
      <c r="B9" s="11">
        <v>15559</v>
      </c>
      <c r="C9" s="12" t="s">
        <v>286</v>
      </c>
      <c r="D9" s="11" t="s">
        <v>279</v>
      </c>
      <c r="E9" s="13" t="s">
        <v>39</v>
      </c>
      <c r="F9" s="11" t="s">
        <v>40</v>
      </c>
      <c r="G9" s="11">
        <f t="shared" si="0"/>
        <v>310</v>
      </c>
      <c r="H9" s="14"/>
      <c r="I9" s="15">
        <v>10</v>
      </c>
      <c r="J9" s="15"/>
      <c r="K9" s="15"/>
      <c r="L9" s="15">
        <v>30</v>
      </c>
      <c r="M9" s="11"/>
      <c r="N9" s="15">
        <v>90</v>
      </c>
      <c r="O9" s="15"/>
      <c r="P9" s="15"/>
      <c r="Q9" s="15"/>
      <c r="R9" s="15">
        <v>180</v>
      </c>
      <c r="S9" s="15"/>
      <c r="T9" s="15"/>
      <c r="U9" s="15"/>
      <c r="V9" s="15"/>
      <c r="W9" s="15"/>
      <c r="X9" s="15"/>
      <c r="Y9" s="15"/>
      <c r="Z9" s="93"/>
    </row>
    <row r="10" spans="1:26" ht="18" customHeight="1" x14ac:dyDescent="0.25">
      <c r="A10" s="11">
        <v>6</v>
      </c>
      <c r="B10" s="11">
        <v>2069</v>
      </c>
      <c r="C10" s="12" t="s">
        <v>284</v>
      </c>
      <c r="D10" s="11" t="s">
        <v>279</v>
      </c>
      <c r="E10" s="13" t="s">
        <v>24</v>
      </c>
      <c r="F10" s="11" t="s">
        <v>40</v>
      </c>
      <c r="G10" s="11">
        <f t="shared" si="0"/>
        <v>280</v>
      </c>
      <c r="H10" s="14"/>
      <c r="I10" s="15"/>
      <c r="J10" s="15">
        <v>30</v>
      </c>
      <c r="K10" s="15"/>
      <c r="L10" s="15"/>
      <c r="M10" s="11"/>
      <c r="N10" s="15"/>
      <c r="O10" s="15"/>
      <c r="P10" s="15"/>
      <c r="Q10" s="15"/>
      <c r="R10" s="15">
        <v>250</v>
      </c>
      <c r="S10" s="15"/>
      <c r="T10" s="15"/>
      <c r="U10" s="15"/>
      <c r="V10" s="15"/>
      <c r="W10" s="15"/>
      <c r="X10" s="15"/>
      <c r="Y10" s="15"/>
      <c r="Z10" s="93"/>
    </row>
    <row r="11" spans="1:26" ht="18" customHeight="1" x14ac:dyDescent="0.25">
      <c r="A11" s="11">
        <v>7</v>
      </c>
      <c r="B11" s="11">
        <v>4893</v>
      </c>
      <c r="C11" s="12" t="s">
        <v>287</v>
      </c>
      <c r="D11" s="11" t="s">
        <v>279</v>
      </c>
      <c r="E11" s="13" t="s">
        <v>288</v>
      </c>
      <c r="F11" s="11" t="s">
        <v>40</v>
      </c>
      <c r="G11" s="11">
        <f t="shared" si="0"/>
        <v>238</v>
      </c>
      <c r="H11" s="14"/>
      <c r="I11" s="15">
        <v>3</v>
      </c>
      <c r="J11" s="15"/>
      <c r="K11" s="15"/>
      <c r="L11" s="15">
        <v>25</v>
      </c>
      <c r="M11" s="11"/>
      <c r="N11" s="15">
        <v>80</v>
      </c>
      <c r="O11" s="15"/>
      <c r="P11" s="15"/>
      <c r="Q11" s="15"/>
      <c r="R11" s="15">
        <v>130</v>
      </c>
      <c r="S11" s="15"/>
      <c r="T11" s="15"/>
      <c r="U11" s="15"/>
      <c r="V11" s="15"/>
      <c r="W11" s="15"/>
      <c r="X11" s="15"/>
      <c r="Y11" s="15"/>
      <c r="Z11" s="93"/>
    </row>
    <row r="12" spans="1:26" ht="18" customHeight="1" x14ac:dyDescent="0.25">
      <c r="A12" s="11">
        <v>8</v>
      </c>
      <c r="B12" s="11">
        <v>40743</v>
      </c>
      <c r="C12" s="12" t="s">
        <v>304</v>
      </c>
      <c r="D12" s="11" t="s">
        <v>279</v>
      </c>
      <c r="E12" s="13" t="s">
        <v>24</v>
      </c>
      <c r="F12" s="11" t="s">
        <v>73</v>
      </c>
      <c r="G12" s="11">
        <f t="shared" si="0"/>
        <v>225</v>
      </c>
      <c r="H12" s="14"/>
      <c r="I12" s="15"/>
      <c r="J12" s="15"/>
      <c r="K12" s="15">
        <v>110</v>
      </c>
      <c r="L12" s="15"/>
      <c r="M12" s="11"/>
      <c r="N12" s="15"/>
      <c r="O12" s="15"/>
      <c r="P12" s="15"/>
      <c r="Q12" s="15">
        <v>80</v>
      </c>
      <c r="R12" s="15"/>
      <c r="S12" s="15"/>
      <c r="T12" s="15"/>
      <c r="U12" s="15">
        <v>35</v>
      </c>
      <c r="V12" s="15"/>
      <c r="W12" s="15"/>
      <c r="X12" s="15"/>
      <c r="Y12" s="15"/>
      <c r="Z12" s="93"/>
    </row>
    <row r="13" spans="1:26" ht="18" customHeight="1" x14ac:dyDescent="0.25">
      <c r="A13" s="11">
        <v>9</v>
      </c>
      <c r="B13" s="11">
        <v>20377</v>
      </c>
      <c r="C13" s="12" t="s">
        <v>298</v>
      </c>
      <c r="D13" s="11" t="s">
        <v>279</v>
      </c>
      <c r="E13" s="13" t="s">
        <v>299</v>
      </c>
      <c r="F13" s="11" t="s">
        <v>46</v>
      </c>
      <c r="G13" s="11">
        <f t="shared" si="0"/>
        <v>205</v>
      </c>
      <c r="H13" s="14"/>
      <c r="I13" s="15"/>
      <c r="J13" s="15"/>
      <c r="K13" s="15"/>
      <c r="L13" s="15"/>
      <c r="M13" s="11"/>
      <c r="N13" s="15"/>
      <c r="O13" s="15"/>
      <c r="P13" s="15"/>
      <c r="Q13" s="15">
        <v>150</v>
      </c>
      <c r="R13" s="15"/>
      <c r="S13" s="15">
        <v>55</v>
      </c>
      <c r="T13" s="15"/>
      <c r="U13" s="15"/>
      <c r="V13" s="15"/>
      <c r="W13" s="15"/>
      <c r="X13" s="15"/>
      <c r="Y13" s="15"/>
      <c r="Z13" s="93"/>
    </row>
    <row r="14" spans="1:26" ht="18" customHeight="1" x14ac:dyDescent="0.25">
      <c r="A14" s="11">
        <v>10</v>
      </c>
      <c r="B14" s="11">
        <v>15621</v>
      </c>
      <c r="C14" s="12" t="s">
        <v>285</v>
      </c>
      <c r="D14" s="11" t="s">
        <v>279</v>
      </c>
      <c r="E14" s="13" t="s">
        <v>24</v>
      </c>
      <c r="F14" s="11" t="s">
        <v>22</v>
      </c>
      <c r="G14" s="11">
        <f t="shared" si="0"/>
        <v>192.5</v>
      </c>
      <c r="H14" s="14"/>
      <c r="I14" s="15">
        <v>5</v>
      </c>
      <c r="J14" s="15"/>
      <c r="K14" s="15"/>
      <c r="L14" s="15"/>
      <c r="M14" s="11"/>
      <c r="N14" s="15"/>
      <c r="O14" s="15"/>
      <c r="P14" s="15"/>
      <c r="Q14" s="15"/>
      <c r="R14" s="15">
        <v>120</v>
      </c>
      <c r="S14" s="15"/>
      <c r="T14" s="15">
        <v>40</v>
      </c>
      <c r="U14" s="15"/>
      <c r="V14" s="15"/>
      <c r="W14" s="15"/>
      <c r="X14" s="15"/>
      <c r="Y14" s="15">
        <f>55/2</f>
        <v>27.5</v>
      </c>
      <c r="Z14" s="93"/>
    </row>
    <row r="15" spans="1:26" ht="18" customHeight="1" x14ac:dyDescent="0.25">
      <c r="A15" s="11">
        <v>11</v>
      </c>
      <c r="B15" s="11">
        <v>11696</v>
      </c>
      <c r="C15" s="12" t="s">
        <v>300</v>
      </c>
      <c r="D15" s="11" t="s">
        <v>279</v>
      </c>
      <c r="E15" s="13" t="s">
        <v>24</v>
      </c>
      <c r="F15" s="11" t="s">
        <v>46</v>
      </c>
      <c r="G15" s="11">
        <f t="shared" si="0"/>
        <v>180</v>
      </c>
      <c r="H15" s="14"/>
      <c r="I15" s="15"/>
      <c r="J15" s="15"/>
      <c r="K15" s="15"/>
      <c r="L15" s="15"/>
      <c r="M15" s="11"/>
      <c r="N15" s="15"/>
      <c r="O15" s="15"/>
      <c r="P15" s="15"/>
      <c r="Q15" s="15">
        <v>130</v>
      </c>
      <c r="R15" s="15"/>
      <c r="S15" s="15">
        <v>50</v>
      </c>
      <c r="T15" s="15"/>
      <c r="U15" s="15"/>
      <c r="V15" s="15"/>
      <c r="W15" s="15"/>
      <c r="X15" s="15"/>
      <c r="Y15" s="15"/>
      <c r="Z15" s="93"/>
    </row>
    <row r="16" spans="1:26" ht="18" customHeight="1" x14ac:dyDescent="0.25">
      <c r="A16" s="11">
        <v>12</v>
      </c>
      <c r="B16" s="11">
        <v>2572</v>
      </c>
      <c r="C16" s="12" t="s">
        <v>291</v>
      </c>
      <c r="D16" s="11" t="s">
        <v>279</v>
      </c>
      <c r="E16" s="13" t="s">
        <v>197</v>
      </c>
      <c r="F16" s="11" t="s">
        <v>40</v>
      </c>
      <c r="G16" s="11">
        <f t="shared" si="0"/>
        <v>177</v>
      </c>
      <c r="H16" s="14"/>
      <c r="I16" s="15">
        <v>2</v>
      </c>
      <c r="J16" s="15"/>
      <c r="K16" s="15"/>
      <c r="L16" s="15"/>
      <c r="M16" s="11"/>
      <c r="N16" s="15">
        <v>75</v>
      </c>
      <c r="O16" s="15"/>
      <c r="P16" s="15"/>
      <c r="Q16" s="15"/>
      <c r="R16" s="15">
        <v>100</v>
      </c>
      <c r="S16" s="15"/>
      <c r="T16" s="15"/>
      <c r="U16" s="15"/>
      <c r="V16" s="15"/>
      <c r="W16" s="15"/>
      <c r="X16" s="15"/>
      <c r="Y16" s="15"/>
      <c r="Z16" s="93"/>
    </row>
    <row r="17" spans="1:26" ht="18" customHeight="1" x14ac:dyDescent="0.25">
      <c r="A17" s="11">
        <v>13</v>
      </c>
      <c r="B17" s="11">
        <v>37014</v>
      </c>
      <c r="C17" s="20" t="s">
        <v>302</v>
      </c>
      <c r="D17" s="11" t="s">
        <v>279</v>
      </c>
      <c r="E17" s="13" t="s">
        <v>39</v>
      </c>
      <c r="F17" s="11" t="s">
        <v>40</v>
      </c>
      <c r="G17" s="11">
        <f t="shared" si="0"/>
        <v>149</v>
      </c>
      <c r="H17" s="14"/>
      <c r="I17" s="15">
        <v>1</v>
      </c>
      <c r="J17" s="15"/>
      <c r="K17" s="15"/>
      <c r="L17" s="15">
        <v>18</v>
      </c>
      <c r="M17" s="11"/>
      <c r="N17" s="15">
        <v>85</v>
      </c>
      <c r="O17" s="15"/>
      <c r="P17" s="15"/>
      <c r="Q17" s="15"/>
      <c r="R17" s="15"/>
      <c r="S17" s="15"/>
      <c r="T17" s="15"/>
      <c r="U17" s="15"/>
      <c r="V17" s="15">
        <v>45</v>
      </c>
      <c r="W17" s="15"/>
      <c r="X17" s="15"/>
      <c r="Y17" s="15"/>
      <c r="Z17" s="93"/>
    </row>
    <row r="18" spans="1:26" ht="18" customHeight="1" x14ac:dyDescent="0.25">
      <c r="A18" s="11">
        <v>14</v>
      </c>
      <c r="B18" s="11">
        <v>13858</v>
      </c>
      <c r="C18" s="12" t="s">
        <v>306</v>
      </c>
      <c r="D18" s="11" t="s">
        <v>279</v>
      </c>
      <c r="E18" s="13" t="s">
        <v>24</v>
      </c>
      <c r="F18" s="11" t="s">
        <v>73</v>
      </c>
      <c r="G18" s="11">
        <f t="shared" si="0"/>
        <v>140</v>
      </c>
      <c r="H18" s="14"/>
      <c r="I18" s="15"/>
      <c r="J18" s="15"/>
      <c r="K18" s="15"/>
      <c r="L18" s="15"/>
      <c r="M18" s="11"/>
      <c r="N18" s="15"/>
      <c r="O18" s="15"/>
      <c r="P18" s="15"/>
      <c r="Q18" s="15">
        <v>110</v>
      </c>
      <c r="R18" s="15"/>
      <c r="S18" s="15"/>
      <c r="T18" s="15"/>
      <c r="U18" s="15">
        <v>30</v>
      </c>
      <c r="V18" s="15"/>
      <c r="W18" s="15"/>
      <c r="X18" s="15"/>
      <c r="Y18" s="15"/>
      <c r="Z18" s="93"/>
    </row>
    <row r="19" spans="1:26" ht="18" customHeight="1" x14ac:dyDescent="0.25">
      <c r="A19" s="11">
        <v>15</v>
      </c>
      <c r="B19" s="11">
        <v>36848</v>
      </c>
      <c r="C19" s="12" t="s">
        <v>290</v>
      </c>
      <c r="D19" s="11" t="s">
        <v>279</v>
      </c>
      <c r="E19" s="13" t="s">
        <v>24</v>
      </c>
      <c r="F19" s="11" t="s">
        <v>53</v>
      </c>
      <c r="G19" s="11">
        <f t="shared" si="0"/>
        <v>120</v>
      </c>
      <c r="H19" s="14"/>
      <c r="I19" s="15">
        <v>10</v>
      </c>
      <c r="J19" s="15"/>
      <c r="K19" s="15"/>
      <c r="L19" s="15"/>
      <c r="M19" s="11"/>
      <c r="N19" s="15"/>
      <c r="O19" s="15"/>
      <c r="P19" s="15"/>
      <c r="Q19" s="15"/>
      <c r="R19" s="15">
        <v>110</v>
      </c>
      <c r="S19" s="15"/>
      <c r="T19" s="15"/>
      <c r="U19" s="15"/>
      <c r="V19" s="15"/>
      <c r="W19" s="15"/>
      <c r="X19" s="15"/>
      <c r="Y19" s="15"/>
      <c r="Z19" s="93"/>
    </row>
    <row r="20" spans="1:26" ht="18" customHeight="1" x14ac:dyDescent="0.25">
      <c r="A20" s="11">
        <v>16</v>
      </c>
      <c r="B20" s="11">
        <v>54100</v>
      </c>
      <c r="C20" s="12" t="s">
        <v>289</v>
      </c>
      <c r="D20" s="11" t="s">
        <v>279</v>
      </c>
      <c r="E20" s="13" t="s">
        <v>24</v>
      </c>
      <c r="F20" s="11" t="s">
        <v>37</v>
      </c>
      <c r="G20" s="11">
        <f t="shared" si="0"/>
        <v>113</v>
      </c>
      <c r="H20" s="14"/>
      <c r="I20" s="15"/>
      <c r="J20" s="15"/>
      <c r="K20" s="15"/>
      <c r="L20" s="15"/>
      <c r="M20" s="11"/>
      <c r="N20" s="15"/>
      <c r="O20" s="15"/>
      <c r="P20" s="15"/>
      <c r="Q20" s="15"/>
      <c r="R20" s="15">
        <v>95</v>
      </c>
      <c r="S20" s="15"/>
      <c r="T20" s="15"/>
      <c r="U20" s="15">
        <v>18</v>
      </c>
      <c r="V20" s="15"/>
      <c r="W20" s="15"/>
      <c r="X20" s="15"/>
      <c r="Y20" s="15"/>
      <c r="Z20" s="93"/>
    </row>
    <row r="21" spans="1:26" ht="18" customHeight="1" x14ac:dyDescent="0.25">
      <c r="A21" s="11">
        <v>17</v>
      </c>
      <c r="B21" s="11">
        <v>26826</v>
      </c>
      <c r="C21" s="12" t="s">
        <v>303</v>
      </c>
      <c r="D21" s="11" t="s">
        <v>279</v>
      </c>
      <c r="E21" s="13" t="s">
        <v>24</v>
      </c>
      <c r="F21" s="11" t="s">
        <v>73</v>
      </c>
      <c r="G21" s="11">
        <f t="shared" si="0"/>
        <v>95</v>
      </c>
      <c r="H21" s="14"/>
      <c r="I21" s="15"/>
      <c r="J21" s="15"/>
      <c r="K21" s="15"/>
      <c r="L21" s="15"/>
      <c r="M21" s="11"/>
      <c r="N21" s="15"/>
      <c r="O21" s="15"/>
      <c r="P21" s="15"/>
      <c r="Q21" s="15">
        <v>95</v>
      </c>
      <c r="R21" s="15"/>
      <c r="S21" s="15"/>
      <c r="T21" s="15"/>
      <c r="U21" s="15"/>
      <c r="V21" s="15"/>
      <c r="W21" s="15"/>
      <c r="X21" s="15"/>
      <c r="Y21" s="15"/>
      <c r="Z21" s="93"/>
    </row>
    <row r="22" spans="1:26" ht="18" customHeight="1" x14ac:dyDescent="0.25">
      <c r="A22" s="11">
        <v>17</v>
      </c>
      <c r="B22" s="11">
        <v>20292</v>
      </c>
      <c r="C22" s="28" t="s">
        <v>442</v>
      </c>
      <c r="D22" s="29" t="s">
        <v>279</v>
      </c>
      <c r="E22" s="30" t="s">
        <v>24</v>
      </c>
      <c r="F22" s="29" t="s">
        <v>174</v>
      </c>
      <c r="G22" s="11">
        <f t="shared" si="0"/>
        <v>95</v>
      </c>
      <c r="H22" s="14"/>
      <c r="I22" s="15"/>
      <c r="J22" s="15"/>
      <c r="K22" s="15">
        <v>95</v>
      </c>
      <c r="L22" s="15"/>
      <c r="M22" s="11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93"/>
    </row>
    <row r="23" spans="1:26" ht="18" customHeight="1" x14ac:dyDescent="0.25">
      <c r="A23" s="11">
        <v>19</v>
      </c>
      <c r="B23" s="11">
        <v>61871</v>
      </c>
      <c r="C23" s="12" t="s">
        <v>292</v>
      </c>
      <c r="D23" s="11" t="s">
        <v>279</v>
      </c>
      <c r="E23" s="13" t="s">
        <v>293</v>
      </c>
      <c r="F23" s="11" t="s">
        <v>37</v>
      </c>
      <c r="G23" s="11">
        <f t="shared" si="0"/>
        <v>90</v>
      </c>
      <c r="H23" s="14"/>
      <c r="I23" s="15"/>
      <c r="J23" s="15"/>
      <c r="K23" s="15"/>
      <c r="L23" s="15"/>
      <c r="M23" s="11"/>
      <c r="N23" s="15"/>
      <c r="O23" s="15"/>
      <c r="P23" s="15"/>
      <c r="Q23" s="15"/>
      <c r="R23" s="15">
        <v>90</v>
      </c>
      <c r="S23" s="15"/>
      <c r="T23" s="15"/>
      <c r="U23" s="15"/>
      <c r="V23" s="15"/>
      <c r="W23" s="15"/>
      <c r="X23" s="15"/>
      <c r="Y23" s="15"/>
      <c r="Z23" s="93"/>
    </row>
    <row r="24" spans="1:26" ht="18" customHeight="1" x14ac:dyDescent="0.25">
      <c r="A24" s="11">
        <v>19</v>
      </c>
      <c r="B24" s="11">
        <v>9606</v>
      </c>
      <c r="C24" s="12" t="s">
        <v>310</v>
      </c>
      <c r="D24" s="11" t="s">
        <v>279</v>
      </c>
      <c r="E24" s="13" t="s">
        <v>24</v>
      </c>
      <c r="F24" s="11" t="s">
        <v>46</v>
      </c>
      <c r="G24" s="11">
        <f t="shared" si="0"/>
        <v>90</v>
      </c>
      <c r="H24" s="14"/>
      <c r="I24" s="15"/>
      <c r="J24" s="15"/>
      <c r="K24" s="15"/>
      <c r="L24" s="15"/>
      <c r="M24" s="11"/>
      <c r="N24" s="15"/>
      <c r="O24" s="15"/>
      <c r="P24" s="15"/>
      <c r="Q24" s="15">
        <v>90</v>
      </c>
      <c r="R24" s="15"/>
      <c r="S24" s="15"/>
      <c r="T24" s="15"/>
      <c r="U24" s="15"/>
      <c r="V24" s="15"/>
      <c r="W24" s="15"/>
      <c r="X24" s="15"/>
      <c r="Y24" s="15"/>
      <c r="Z24" s="93"/>
    </row>
    <row r="25" spans="1:26" ht="18" customHeight="1" x14ac:dyDescent="0.25">
      <c r="A25" s="11">
        <v>19</v>
      </c>
      <c r="B25" s="11">
        <v>14510</v>
      </c>
      <c r="C25" s="28" t="s">
        <v>443</v>
      </c>
      <c r="D25" s="29" t="s">
        <v>279</v>
      </c>
      <c r="E25" s="30" t="s">
        <v>24</v>
      </c>
      <c r="F25" s="29" t="s">
        <v>250</v>
      </c>
      <c r="G25" s="11">
        <f t="shared" si="0"/>
        <v>90</v>
      </c>
      <c r="H25" s="14"/>
      <c r="I25" s="15"/>
      <c r="J25" s="15"/>
      <c r="K25" s="15">
        <v>90</v>
      </c>
      <c r="L25" s="15"/>
      <c r="M25" s="11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93"/>
    </row>
    <row r="26" spans="1:26" ht="18" customHeight="1" x14ac:dyDescent="0.25">
      <c r="A26" s="11">
        <v>19</v>
      </c>
      <c r="B26" s="11">
        <v>11269</v>
      </c>
      <c r="C26" s="28" t="s">
        <v>445</v>
      </c>
      <c r="D26" s="29" t="s">
        <v>279</v>
      </c>
      <c r="E26" s="30" t="s">
        <v>24</v>
      </c>
      <c r="F26" s="29" t="s">
        <v>424</v>
      </c>
      <c r="G26" s="11">
        <f t="shared" si="0"/>
        <v>90</v>
      </c>
      <c r="H26" s="14"/>
      <c r="I26" s="15">
        <v>10</v>
      </c>
      <c r="J26" s="15"/>
      <c r="K26" s="15">
        <v>80</v>
      </c>
      <c r="L26" s="15"/>
      <c r="M26" s="11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93"/>
    </row>
    <row r="27" spans="1:26" ht="18" customHeight="1" x14ac:dyDescent="0.25">
      <c r="A27" s="11">
        <v>23</v>
      </c>
      <c r="B27" s="11">
        <v>65658</v>
      </c>
      <c r="C27" s="12" t="s">
        <v>294</v>
      </c>
      <c r="D27" s="11" t="s">
        <v>279</v>
      </c>
      <c r="E27" s="13" t="s">
        <v>295</v>
      </c>
      <c r="F27" s="11" t="s">
        <v>40</v>
      </c>
      <c r="G27" s="11">
        <f t="shared" si="0"/>
        <v>85</v>
      </c>
      <c r="H27" s="14"/>
      <c r="I27" s="15"/>
      <c r="J27" s="15"/>
      <c r="K27" s="15"/>
      <c r="L27" s="15"/>
      <c r="M27" s="11"/>
      <c r="N27" s="15"/>
      <c r="O27" s="15"/>
      <c r="P27" s="15"/>
      <c r="Q27" s="15"/>
      <c r="R27" s="15">
        <v>85</v>
      </c>
      <c r="S27" s="15"/>
      <c r="T27" s="15"/>
      <c r="U27" s="15"/>
      <c r="V27" s="15"/>
      <c r="W27" s="15"/>
      <c r="X27" s="15"/>
      <c r="Y27" s="15"/>
      <c r="Z27" s="93"/>
    </row>
    <row r="28" spans="1:26" ht="18" customHeight="1" x14ac:dyDescent="0.25">
      <c r="A28" s="11">
        <v>23</v>
      </c>
      <c r="B28" s="11">
        <v>55525</v>
      </c>
      <c r="C28" s="12" t="s">
        <v>311</v>
      </c>
      <c r="D28" s="11" t="s">
        <v>279</v>
      </c>
      <c r="E28" s="13" t="s">
        <v>24</v>
      </c>
      <c r="F28" s="11" t="s">
        <v>46</v>
      </c>
      <c r="G28" s="11">
        <f t="shared" si="0"/>
        <v>85</v>
      </c>
      <c r="H28" s="14"/>
      <c r="I28" s="15"/>
      <c r="J28" s="15"/>
      <c r="K28" s="15"/>
      <c r="L28" s="15"/>
      <c r="M28" s="11"/>
      <c r="N28" s="15"/>
      <c r="O28" s="15"/>
      <c r="P28" s="15"/>
      <c r="Q28" s="15">
        <v>85</v>
      </c>
      <c r="R28" s="15"/>
      <c r="S28" s="15"/>
      <c r="T28" s="15"/>
      <c r="U28" s="15"/>
      <c r="V28" s="15"/>
      <c r="W28" s="15"/>
      <c r="X28" s="15"/>
      <c r="Y28" s="15"/>
      <c r="Z28" s="93"/>
    </row>
    <row r="29" spans="1:26" ht="18" customHeight="1" x14ac:dyDescent="0.25">
      <c r="A29" s="11">
        <v>23</v>
      </c>
      <c r="B29" s="11">
        <v>61091</v>
      </c>
      <c r="C29" s="28" t="s">
        <v>444</v>
      </c>
      <c r="D29" s="29" t="s">
        <v>279</v>
      </c>
      <c r="E29" s="30" t="s">
        <v>24</v>
      </c>
      <c r="F29" s="29" t="s">
        <v>174</v>
      </c>
      <c r="G29" s="11">
        <f t="shared" si="0"/>
        <v>85</v>
      </c>
      <c r="H29" s="14"/>
      <c r="I29" s="15"/>
      <c r="J29" s="15"/>
      <c r="K29" s="15">
        <v>85</v>
      </c>
      <c r="L29" s="15"/>
      <c r="M29" s="11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93"/>
    </row>
    <row r="30" spans="1:26" ht="18" customHeight="1" x14ac:dyDescent="0.25">
      <c r="A30" s="11">
        <v>26</v>
      </c>
      <c r="B30" s="11">
        <v>41182</v>
      </c>
      <c r="C30" s="12" t="s">
        <v>312</v>
      </c>
      <c r="D30" s="11" t="s">
        <v>279</v>
      </c>
      <c r="E30" s="13" t="s">
        <v>24</v>
      </c>
      <c r="F30" s="11" t="s">
        <v>46</v>
      </c>
      <c r="G30" s="11">
        <f t="shared" si="0"/>
        <v>75</v>
      </c>
      <c r="H30" s="14"/>
      <c r="I30" s="15"/>
      <c r="J30" s="15"/>
      <c r="K30" s="15"/>
      <c r="L30" s="15"/>
      <c r="M30" s="11"/>
      <c r="N30" s="15"/>
      <c r="O30" s="15"/>
      <c r="P30" s="15"/>
      <c r="Q30" s="15">
        <v>75</v>
      </c>
      <c r="R30" s="15"/>
      <c r="S30" s="15"/>
      <c r="T30" s="15"/>
      <c r="U30" s="15"/>
      <c r="V30" s="15"/>
      <c r="W30" s="15"/>
      <c r="X30" s="15"/>
      <c r="Y30" s="15"/>
      <c r="Z30" s="93"/>
    </row>
    <row r="31" spans="1:26" ht="18" customHeight="1" x14ac:dyDescent="0.25">
      <c r="A31" s="11">
        <v>27</v>
      </c>
      <c r="B31" s="11">
        <v>11083</v>
      </c>
      <c r="C31" s="28" t="s">
        <v>447</v>
      </c>
      <c r="D31" s="29" t="s">
        <v>279</v>
      </c>
      <c r="E31" s="30" t="s">
        <v>24</v>
      </c>
      <c r="F31" s="29" t="s">
        <v>424</v>
      </c>
      <c r="G31" s="11">
        <f t="shared" si="0"/>
        <v>72</v>
      </c>
      <c r="H31" s="14"/>
      <c r="I31" s="15">
        <v>7</v>
      </c>
      <c r="J31" s="15"/>
      <c r="K31" s="15">
        <v>65</v>
      </c>
      <c r="L31" s="15"/>
      <c r="M31" s="11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93"/>
    </row>
    <row r="32" spans="1:26" ht="18" customHeight="1" x14ac:dyDescent="0.25">
      <c r="A32" s="11">
        <v>28</v>
      </c>
      <c r="B32" s="11">
        <v>66775</v>
      </c>
      <c r="C32" s="12" t="s">
        <v>313</v>
      </c>
      <c r="D32" s="11" t="s">
        <v>279</v>
      </c>
      <c r="E32" s="13" t="s">
        <v>24</v>
      </c>
      <c r="F32" s="11" t="s">
        <v>46</v>
      </c>
      <c r="G32" s="11">
        <f t="shared" si="0"/>
        <v>70</v>
      </c>
      <c r="H32" s="14"/>
      <c r="I32" s="15"/>
      <c r="J32" s="15"/>
      <c r="K32" s="15"/>
      <c r="L32" s="15"/>
      <c r="M32" s="11"/>
      <c r="N32" s="15"/>
      <c r="O32" s="15"/>
      <c r="P32" s="15"/>
      <c r="Q32" s="15">
        <v>70</v>
      </c>
      <c r="R32" s="15"/>
      <c r="S32" s="15"/>
      <c r="T32" s="15"/>
      <c r="U32" s="15"/>
      <c r="V32" s="15"/>
      <c r="W32" s="15"/>
      <c r="X32" s="15"/>
      <c r="Y32" s="15"/>
      <c r="Z32" s="93"/>
    </row>
    <row r="33" spans="1:26" ht="18" customHeight="1" x14ac:dyDescent="0.25">
      <c r="A33" s="11">
        <v>28</v>
      </c>
      <c r="B33" s="11">
        <v>41781</v>
      </c>
      <c r="C33" s="28" t="s">
        <v>446</v>
      </c>
      <c r="D33" s="29" t="s">
        <v>279</v>
      </c>
      <c r="E33" s="30" t="s">
        <v>24</v>
      </c>
      <c r="F33" s="29" t="s">
        <v>424</v>
      </c>
      <c r="G33" s="11">
        <f t="shared" si="0"/>
        <v>70</v>
      </c>
      <c r="H33" s="14"/>
      <c r="I33" s="15"/>
      <c r="J33" s="15"/>
      <c r="K33" s="15">
        <v>70</v>
      </c>
      <c r="L33" s="15"/>
      <c r="M33" s="11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93"/>
    </row>
    <row r="34" spans="1:26" ht="18" customHeight="1" x14ac:dyDescent="0.25">
      <c r="A34" s="11">
        <v>30</v>
      </c>
      <c r="B34" s="11">
        <v>66801</v>
      </c>
      <c r="C34" s="12" t="s">
        <v>314</v>
      </c>
      <c r="D34" s="11" t="s">
        <v>279</v>
      </c>
      <c r="E34" s="13" t="s">
        <v>24</v>
      </c>
      <c r="F34" s="11" t="s">
        <v>46</v>
      </c>
      <c r="G34" s="11">
        <f t="shared" si="0"/>
        <v>65</v>
      </c>
      <c r="H34" s="14"/>
      <c r="I34" s="15"/>
      <c r="J34" s="15"/>
      <c r="K34" s="15"/>
      <c r="L34" s="15"/>
      <c r="M34" s="11"/>
      <c r="N34" s="15"/>
      <c r="O34" s="15"/>
      <c r="P34" s="15"/>
      <c r="Q34" s="15">
        <v>65</v>
      </c>
      <c r="R34" s="15"/>
      <c r="S34" s="15"/>
      <c r="T34" s="15"/>
      <c r="U34" s="15"/>
      <c r="V34" s="15"/>
      <c r="W34" s="15"/>
      <c r="X34" s="15"/>
      <c r="Y34" s="15"/>
      <c r="Z34" s="93"/>
    </row>
    <row r="35" spans="1:26" ht="18" customHeight="1" x14ac:dyDescent="0.25">
      <c r="A35" s="11">
        <v>31</v>
      </c>
      <c r="B35" s="11">
        <v>2326</v>
      </c>
      <c r="C35" s="12" t="s">
        <v>296</v>
      </c>
      <c r="D35" s="11" t="s">
        <v>279</v>
      </c>
      <c r="E35" s="13" t="s">
        <v>24</v>
      </c>
      <c r="F35" s="11" t="s">
        <v>46</v>
      </c>
      <c r="G35" s="11">
        <f t="shared" si="0"/>
        <v>60</v>
      </c>
      <c r="H35" s="25"/>
      <c r="I35" s="15"/>
      <c r="J35" s="15"/>
      <c r="K35" s="15"/>
      <c r="L35" s="15"/>
      <c r="M35" s="11"/>
      <c r="N35" s="15"/>
      <c r="O35" s="15"/>
      <c r="P35" s="15"/>
      <c r="Q35" s="15"/>
      <c r="R35" s="15"/>
      <c r="S35" s="15">
        <v>60</v>
      </c>
      <c r="T35" s="15"/>
      <c r="U35" s="15"/>
      <c r="V35" s="15"/>
      <c r="W35" s="15"/>
      <c r="X35" s="15"/>
      <c r="Y35" s="15"/>
      <c r="Z35" s="93"/>
    </row>
    <row r="36" spans="1:26" ht="18" customHeight="1" x14ac:dyDescent="0.25">
      <c r="A36" s="11">
        <v>32</v>
      </c>
      <c r="B36" s="11">
        <v>50011</v>
      </c>
      <c r="C36" s="28" t="s">
        <v>392</v>
      </c>
      <c r="D36" s="11" t="s">
        <v>393</v>
      </c>
      <c r="E36" s="13" t="s">
        <v>24</v>
      </c>
      <c r="F36" s="29" t="s">
        <v>32</v>
      </c>
      <c r="G36" s="11">
        <f t="shared" si="0"/>
        <v>57.5</v>
      </c>
      <c r="H36" s="25"/>
      <c r="I36" s="15">
        <v>10</v>
      </c>
      <c r="J36" s="15"/>
      <c r="K36" s="15"/>
      <c r="L36" s="15"/>
      <c r="M36" s="11"/>
      <c r="N36" s="15"/>
      <c r="O36" s="15">
        <v>47.5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93"/>
    </row>
    <row r="37" spans="1:26" ht="18" customHeight="1" x14ac:dyDescent="0.25">
      <c r="A37" s="11">
        <v>33</v>
      </c>
      <c r="B37" s="11">
        <v>65361</v>
      </c>
      <c r="C37" s="12" t="s">
        <v>297</v>
      </c>
      <c r="D37" s="11" t="s">
        <v>279</v>
      </c>
      <c r="E37" s="13" t="s">
        <v>24</v>
      </c>
      <c r="F37" s="11" t="s">
        <v>46</v>
      </c>
      <c r="G37" s="11">
        <f t="shared" si="0"/>
        <v>55</v>
      </c>
      <c r="H37" s="25"/>
      <c r="I37" s="15"/>
      <c r="J37" s="15"/>
      <c r="K37" s="15"/>
      <c r="L37" s="15"/>
      <c r="M37" s="11"/>
      <c r="N37" s="15"/>
      <c r="O37" s="15"/>
      <c r="P37" s="15"/>
      <c r="Q37" s="15"/>
      <c r="R37" s="15"/>
      <c r="S37" s="15">
        <v>45</v>
      </c>
      <c r="T37" s="15"/>
      <c r="U37" s="15">
        <v>10</v>
      </c>
      <c r="V37" s="15"/>
      <c r="W37" s="15"/>
      <c r="X37" s="15"/>
      <c r="Y37" s="15"/>
      <c r="Z37" s="93"/>
    </row>
    <row r="38" spans="1:26" ht="18" customHeight="1" x14ac:dyDescent="0.25">
      <c r="A38" s="11">
        <v>34</v>
      </c>
      <c r="B38" s="11">
        <v>24081</v>
      </c>
      <c r="C38" s="12" t="s">
        <v>301</v>
      </c>
      <c r="D38" s="11" t="s">
        <v>279</v>
      </c>
      <c r="E38" s="13" t="s">
        <v>24</v>
      </c>
      <c r="F38" s="11" t="s">
        <v>22</v>
      </c>
      <c r="G38" s="11">
        <f t="shared" si="0"/>
        <v>48</v>
      </c>
      <c r="H38" s="25"/>
      <c r="I38" s="15">
        <v>3</v>
      </c>
      <c r="J38" s="15"/>
      <c r="K38" s="15"/>
      <c r="L38" s="15"/>
      <c r="M38" s="11"/>
      <c r="N38" s="15"/>
      <c r="O38" s="15"/>
      <c r="P38" s="15"/>
      <c r="Q38" s="15"/>
      <c r="R38" s="15"/>
      <c r="S38" s="15"/>
      <c r="T38" s="15">
        <v>45</v>
      </c>
      <c r="U38" s="15"/>
      <c r="V38" s="15"/>
      <c r="W38" s="15"/>
      <c r="X38" s="15"/>
      <c r="Y38" s="15"/>
      <c r="Z38" s="93"/>
    </row>
    <row r="39" spans="1:26" ht="18" customHeight="1" x14ac:dyDescent="0.25">
      <c r="A39" s="11">
        <v>35</v>
      </c>
      <c r="B39" s="11">
        <v>48474</v>
      </c>
      <c r="C39" s="12" t="s">
        <v>305</v>
      </c>
      <c r="D39" s="11" t="s">
        <v>279</v>
      </c>
      <c r="E39" s="13" t="s">
        <v>24</v>
      </c>
      <c r="F39" s="11" t="s">
        <v>46</v>
      </c>
      <c r="G39" s="11">
        <f t="shared" si="0"/>
        <v>35</v>
      </c>
      <c r="H39" s="25"/>
      <c r="I39" s="15"/>
      <c r="J39" s="15"/>
      <c r="K39" s="15"/>
      <c r="L39" s="15"/>
      <c r="M39" s="11"/>
      <c r="N39" s="15"/>
      <c r="O39" s="15"/>
      <c r="P39" s="15"/>
      <c r="Q39" s="15"/>
      <c r="R39" s="15"/>
      <c r="S39" s="15">
        <v>35</v>
      </c>
      <c r="T39" s="15"/>
      <c r="U39" s="15"/>
      <c r="V39" s="15"/>
      <c r="W39" s="15"/>
      <c r="X39" s="15"/>
      <c r="Y39" s="15"/>
      <c r="Z39" s="93"/>
    </row>
    <row r="40" spans="1:26" ht="18" customHeight="1" x14ac:dyDescent="0.25">
      <c r="A40" s="11">
        <v>36</v>
      </c>
      <c r="B40" s="11">
        <v>41168</v>
      </c>
      <c r="C40" s="12" t="s">
        <v>307</v>
      </c>
      <c r="D40" s="11" t="s">
        <v>279</v>
      </c>
      <c r="E40" s="13" t="s">
        <v>24</v>
      </c>
      <c r="F40" s="11" t="s">
        <v>46</v>
      </c>
      <c r="G40" s="11">
        <f t="shared" si="0"/>
        <v>30</v>
      </c>
      <c r="H40" s="25"/>
      <c r="I40" s="15"/>
      <c r="J40" s="15"/>
      <c r="K40" s="15"/>
      <c r="L40" s="15"/>
      <c r="M40" s="11"/>
      <c r="N40" s="15"/>
      <c r="O40" s="15"/>
      <c r="P40" s="15"/>
      <c r="Q40" s="15"/>
      <c r="R40" s="15"/>
      <c r="S40" s="15">
        <v>30</v>
      </c>
      <c r="T40" s="15"/>
      <c r="U40" s="15"/>
      <c r="V40" s="15"/>
      <c r="W40" s="15"/>
      <c r="X40" s="15"/>
      <c r="Y40" s="15"/>
      <c r="Z40" s="93"/>
    </row>
    <row r="41" spans="1:26" ht="18" customHeight="1" x14ac:dyDescent="0.25">
      <c r="A41" s="11">
        <v>37</v>
      </c>
      <c r="B41" s="11">
        <v>15819</v>
      </c>
      <c r="C41" s="12" t="s">
        <v>308</v>
      </c>
      <c r="D41" s="11" t="s">
        <v>279</v>
      </c>
      <c r="E41" s="13" t="s">
        <v>24</v>
      </c>
      <c r="F41" s="11" t="s">
        <v>46</v>
      </c>
      <c r="G41" s="11">
        <f t="shared" si="0"/>
        <v>25</v>
      </c>
      <c r="H41" s="25"/>
      <c r="I41" s="15"/>
      <c r="J41" s="15"/>
      <c r="K41" s="15"/>
      <c r="L41" s="15"/>
      <c r="M41" s="11"/>
      <c r="N41" s="15"/>
      <c r="O41" s="15"/>
      <c r="P41" s="15"/>
      <c r="Q41" s="15"/>
      <c r="R41" s="15"/>
      <c r="S41" s="15">
        <v>25</v>
      </c>
      <c r="T41" s="15"/>
      <c r="U41" s="15"/>
      <c r="V41" s="15"/>
      <c r="W41" s="15"/>
      <c r="X41" s="15"/>
      <c r="Y41" s="15"/>
      <c r="Z41" s="93"/>
    </row>
    <row r="42" spans="1:26" ht="18" customHeight="1" x14ac:dyDescent="0.25">
      <c r="A42" s="11">
        <v>38</v>
      </c>
      <c r="B42" s="11">
        <v>9456</v>
      </c>
      <c r="C42" s="12" t="s">
        <v>309</v>
      </c>
      <c r="D42" s="11" t="s">
        <v>279</v>
      </c>
      <c r="E42" s="13" t="s">
        <v>24</v>
      </c>
      <c r="F42" s="11" t="s">
        <v>46</v>
      </c>
      <c r="G42" s="11">
        <f t="shared" si="0"/>
        <v>15</v>
      </c>
      <c r="H42" s="25"/>
      <c r="I42" s="15"/>
      <c r="J42" s="15"/>
      <c r="K42" s="15"/>
      <c r="L42" s="15"/>
      <c r="M42" s="11"/>
      <c r="N42" s="15"/>
      <c r="O42" s="15"/>
      <c r="P42" s="15"/>
      <c r="Q42" s="15"/>
      <c r="R42" s="15"/>
      <c r="S42" s="15"/>
      <c r="T42" s="15"/>
      <c r="U42" s="15">
        <v>15</v>
      </c>
      <c r="V42" s="15"/>
      <c r="W42" s="15"/>
      <c r="X42" s="15"/>
      <c r="Y42" s="15"/>
      <c r="Z42" s="93"/>
    </row>
    <row r="43" spans="1:26" ht="18" customHeight="1" x14ac:dyDescent="0.25">
      <c r="A43" s="11">
        <v>39</v>
      </c>
      <c r="B43" s="11">
        <v>34446</v>
      </c>
      <c r="C43" s="62" t="s">
        <v>493</v>
      </c>
      <c r="D43" s="29" t="s">
        <v>279</v>
      </c>
      <c r="E43" s="30" t="s">
        <v>24</v>
      </c>
      <c r="F43" s="29" t="s">
        <v>53</v>
      </c>
      <c r="G43" s="11">
        <f t="shared" si="0"/>
        <v>7</v>
      </c>
      <c r="H43" s="25"/>
      <c r="I43" s="15">
        <v>7</v>
      </c>
      <c r="J43" s="15"/>
      <c r="K43" s="15"/>
      <c r="L43" s="15"/>
      <c r="M43" s="11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93"/>
    </row>
    <row r="44" spans="1:26" ht="18" customHeight="1" x14ac:dyDescent="0.25">
      <c r="A44" s="11">
        <v>39</v>
      </c>
      <c r="B44" s="11">
        <v>65458</v>
      </c>
      <c r="C44" s="28" t="s">
        <v>505</v>
      </c>
      <c r="D44" s="29" t="s">
        <v>279</v>
      </c>
      <c r="E44" s="30" t="s">
        <v>24</v>
      </c>
      <c r="F44" s="29" t="s">
        <v>32</v>
      </c>
      <c r="G44" s="11">
        <f t="shared" si="0"/>
        <v>7</v>
      </c>
      <c r="H44" s="25"/>
      <c r="I44" s="15">
        <v>7</v>
      </c>
      <c r="J44" s="15"/>
      <c r="K44" s="15"/>
      <c r="L44" s="15"/>
      <c r="M44" s="11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93"/>
    </row>
    <row r="45" spans="1:26" ht="18" customHeight="1" x14ac:dyDescent="0.25">
      <c r="A45" s="11">
        <v>41</v>
      </c>
      <c r="B45" s="11">
        <v>42494</v>
      </c>
      <c r="C45" s="28" t="s">
        <v>494</v>
      </c>
      <c r="D45" s="29" t="s">
        <v>279</v>
      </c>
      <c r="E45" s="30" t="s">
        <v>24</v>
      </c>
      <c r="F45" s="29" t="s">
        <v>53</v>
      </c>
      <c r="G45" s="11">
        <f t="shared" si="0"/>
        <v>5</v>
      </c>
      <c r="H45" s="25"/>
      <c r="I45" s="15">
        <v>5</v>
      </c>
      <c r="J45" s="15"/>
      <c r="K45" s="15"/>
      <c r="L45" s="15"/>
      <c r="M45" s="11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93"/>
    </row>
    <row r="46" spans="1:26" ht="18" customHeight="1" x14ac:dyDescent="0.25">
      <c r="A46" s="11">
        <v>42</v>
      </c>
      <c r="B46" s="11">
        <v>54728</v>
      </c>
      <c r="C46" s="28" t="s">
        <v>495</v>
      </c>
      <c r="D46" s="29" t="s">
        <v>279</v>
      </c>
      <c r="E46" s="30" t="s">
        <v>24</v>
      </c>
      <c r="F46" s="29" t="s">
        <v>53</v>
      </c>
      <c r="G46" s="11">
        <f t="shared" si="0"/>
        <v>3</v>
      </c>
      <c r="H46" s="25"/>
      <c r="I46" s="15">
        <v>3</v>
      </c>
      <c r="J46" s="15"/>
      <c r="K46" s="15"/>
      <c r="L46" s="15"/>
      <c r="M46" s="11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93"/>
    </row>
    <row r="47" spans="1:26" ht="18" customHeight="1" x14ac:dyDescent="0.25">
      <c r="A47" s="11">
        <v>43</v>
      </c>
      <c r="B47" s="11">
        <v>28644</v>
      </c>
      <c r="C47" s="28" t="s">
        <v>496</v>
      </c>
      <c r="D47" s="29" t="s">
        <v>279</v>
      </c>
      <c r="E47" s="30" t="s">
        <v>24</v>
      </c>
      <c r="F47" s="29" t="s">
        <v>53</v>
      </c>
      <c r="G47" s="11">
        <f t="shared" si="0"/>
        <v>2</v>
      </c>
      <c r="H47" s="14"/>
      <c r="I47" s="15">
        <v>2</v>
      </c>
      <c r="J47" s="15"/>
      <c r="K47" s="15"/>
      <c r="L47" s="15"/>
      <c r="M47" s="11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93"/>
    </row>
    <row r="48" spans="1:26" ht="7.25" customHeight="1" x14ac:dyDescent="0.25">
      <c r="A48" s="75"/>
      <c r="B48" s="75"/>
      <c r="C48" s="75"/>
      <c r="D48" s="75"/>
      <c r="E48" s="75"/>
      <c r="F48" s="75"/>
      <c r="G48" s="75"/>
      <c r="H48" s="76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7"/>
    </row>
  </sheetData>
  <sheetProtection algorithmName="SHA-512" hashValue="jwei9/mqhfCXDEwPgQ093o89hfHtuUGj/z9aUaKAR67yKmXB2hKMYZd5gQAd5w1+zahzGssgI1xgcy5E2WFvtg==" saltValue="55k2KMKqpVvYTNzfMJIHCg==" spinCount="100000" sheet="1" objects="1" scenarios="1"/>
  <mergeCells count="21">
    <mergeCell ref="Z1:Z47"/>
    <mergeCell ref="A48:Z48"/>
    <mergeCell ref="K1:K2"/>
    <mergeCell ref="J1:J2"/>
    <mergeCell ref="V1:V2"/>
    <mergeCell ref="W1:W2"/>
    <mergeCell ref="X1:X2"/>
    <mergeCell ref="Y1:Y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phoneticPr fontId="8" type="noConversion"/>
  <conditionalFormatting sqref="B5:C47 B1:C3 B4 B49:C1012">
    <cfRule type="expression" dxfId="63" priority="3">
      <formula>AND(COUNTIF($B$1:$C$3,B1)+COUNTIF(#REF!,B1)+COUNTIF($B$4,B1)&gt;1,NOT(ISBLANK(B1)))</formula>
    </cfRule>
  </conditionalFormatting>
  <conditionalFormatting sqref="B5:C47">
    <cfRule type="duplicateValues" dxfId="62" priority="1"/>
    <cfRule type="duplicateValues" dxfId="61" priority="639"/>
  </conditionalFormatting>
  <conditionalFormatting sqref="B14:C21 B47:C47 B1:C2 B4 B49:C1012">
    <cfRule type="expression" dxfId="60" priority="634">
      <formula>AND(COUNTIF($B$1:$C$2,B14)+COUNTIF($B$4:$C$4,B14)+COUNTIF($B$6:$C$65502,B14)&gt;1,NOT(ISBLANK(B14)))</formula>
    </cfRule>
  </conditionalFormatting>
  <conditionalFormatting sqref="B22:C35">
    <cfRule type="expression" dxfId="59" priority="640">
      <formula>AND(COUNTIF($B$1:$C$2,B47)+COUNTIF($B$4:$C$4,B47)+COUNTIF($B$6:$C$65502,B47)&gt;1,NOT(ISBLANK(B47)))</formula>
    </cfRule>
  </conditionalFormatting>
  <conditionalFormatting sqref="B36:C36">
    <cfRule type="expression" dxfId="58" priority="641">
      <formula>AND(COUNTIF($B$1:$C$2,B60)+COUNTIF($B$4:$C$4,B60)+COUNTIF($B$6:$C$65502,B60)&gt;1,NOT(ISBLANK(B60)))</formula>
    </cfRule>
  </conditionalFormatting>
  <conditionalFormatting sqref="B37:C37">
    <cfRule type="expression" dxfId="57" priority="642">
      <formula>AND(COUNTIF($B$1:$C$2,B60)+COUNTIF($B$4:$C$4,B60)+COUNTIF($B$6:$C$65502,B60)&gt;1,NOT(ISBLANK(B60)))</formula>
    </cfRule>
  </conditionalFormatting>
  <conditionalFormatting sqref="B38:C43">
    <cfRule type="expression" dxfId="56" priority="645">
      <formula>AND(COUNTIF($B$1:$C$2,B60)+COUNTIF($B$4:$C$4,B60)+COUNTIF($B$6:$C$65502,B60)&gt;1,NOT(ISBLANK(B60)))</formula>
    </cfRule>
  </conditionalFormatting>
  <conditionalFormatting sqref="B44:C44">
    <cfRule type="expression" dxfId="55" priority="646">
      <formula>AND(COUNTIF($B$1:$C$2,B63)+COUNTIF($B$4:$C$4,B63)+COUNTIF($B$6:$C$65502,B63)&gt;1,NOT(ISBLANK(B63)))</formula>
    </cfRule>
  </conditionalFormatting>
  <conditionalFormatting sqref="B45:C45">
    <cfRule type="expression" dxfId="54" priority="644">
      <formula>AND(COUNTIF($B$1:$C$2,B63)+COUNTIF($B$4:$C$4,B63)+COUNTIF($B$6:$C$65502,B63)&gt;1,NOT(ISBLANK(B63)))</formula>
    </cfRule>
  </conditionalFormatting>
  <conditionalFormatting sqref="B46:C46">
    <cfRule type="expression" dxfId="53" priority="643">
      <formula>AND(COUNTIF($B$1:$C$2,B62)+COUNTIF($B$4:$C$4,B62)+COUNTIF($B$6:$C$65502,B62)&gt;1,NOT(ISBLANK(B62)))</formula>
    </cfRule>
  </conditionalFormatting>
  <conditionalFormatting sqref="C4">
    <cfRule type="expression" dxfId="52" priority="638">
      <formula>AND(COUNTIF($B$1:$C$2,C4)+COUNTIF($B$4:$C$4,C4)+COUNTIF($B$14:$C$65530,C4)&gt;1,NOT(ISBLANK(C4)))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1"/>
  <dimension ref="A1:Z39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36328125" customWidth="1"/>
    <col min="2" max="2" width="9.90625" customWidth="1"/>
    <col min="3" max="3" width="42.453125" customWidth="1"/>
    <col min="4" max="4" width="6.1796875" customWidth="1"/>
    <col min="5" max="5" width="54.36328125" customWidth="1"/>
    <col min="6" max="6" width="5.1796875" customWidth="1"/>
    <col min="7" max="7" width="6.54296875" customWidth="1"/>
    <col min="8" max="8" width="1" customWidth="1"/>
    <col min="9" max="9" width="5.453125" customWidth="1"/>
    <col min="10" max="11" width="6.1796875" customWidth="1"/>
    <col min="12" max="12" width="6.36328125" customWidth="1"/>
    <col min="13" max="13" width="6.453125" customWidth="1"/>
    <col min="14" max="25" width="6" customWidth="1"/>
    <col min="26" max="26" width="1" customWidth="1"/>
    <col min="27" max="33" width="8" customWidth="1"/>
  </cols>
  <sheetData>
    <row r="1" spans="1:2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82" t="s">
        <v>4</v>
      </c>
      <c r="V1" s="82" t="s">
        <v>5</v>
      </c>
      <c r="W1" s="70" t="s">
        <v>6</v>
      </c>
      <c r="X1" s="70" t="s">
        <v>7</v>
      </c>
      <c r="Y1" s="82" t="s">
        <v>8</v>
      </c>
      <c r="Z1" s="93"/>
    </row>
    <row r="2" spans="1:26" ht="64.5" customHeight="1" x14ac:dyDescent="0.25">
      <c r="A2" s="87" t="s">
        <v>515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3"/>
      <c r="V2" s="83"/>
      <c r="W2" s="81"/>
      <c r="X2" s="81"/>
      <c r="Y2" s="83"/>
      <c r="Z2" s="93"/>
    </row>
    <row r="3" spans="1:26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45809</v>
      </c>
      <c r="V3" s="7">
        <v>45760</v>
      </c>
      <c r="W3" s="7">
        <v>45753</v>
      </c>
      <c r="X3" s="7">
        <v>45704</v>
      </c>
      <c r="Y3" s="7">
        <v>45697</v>
      </c>
      <c r="Z3" s="93"/>
    </row>
    <row r="4" spans="1:2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17</v>
      </c>
      <c r="V4" s="10" t="s">
        <v>16</v>
      </c>
      <c r="W4" s="10" t="s">
        <v>18</v>
      </c>
      <c r="X4" s="10" t="s">
        <v>16</v>
      </c>
      <c r="Y4" s="10" t="s">
        <v>16</v>
      </c>
      <c r="Z4" s="93"/>
    </row>
    <row r="5" spans="1:26" ht="18" customHeight="1" x14ac:dyDescent="0.25">
      <c r="A5" s="11">
        <v>1</v>
      </c>
      <c r="B5" s="11">
        <v>1370</v>
      </c>
      <c r="C5" s="12" t="s">
        <v>315</v>
      </c>
      <c r="D5" s="11" t="s">
        <v>316</v>
      </c>
      <c r="E5" s="13" t="s">
        <v>110</v>
      </c>
      <c r="F5" s="11" t="s">
        <v>40</v>
      </c>
      <c r="G5" s="11">
        <f t="shared" ref="G5:G38" si="0">SUM(I5:Y5)</f>
        <v>635</v>
      </c>
      <c r="H5" s="14"/>
      <c r="I5" s="15">
        <v>10</v>
      </c>
      <c r="J5" s="15"/>
      <c r="K5" s="15"/>
      <c r="L5" s="15">
        <v>35</v>
      </c>
      <c r="M5" s="11"/>
      <c r="N5" s="15">
        <v>110</v>
      </c>
      <c r="O5" s="15"/>
      <c r="P5" s="15"/>
      <c r="Q5" s="15"/>
      <c r="R5" s="15">
        <v>300</v>
      </c>
      <c r="S5" s="15"/>
      <c r="T5" s="15"/>
      <c r="U5" s="15"/>
      <c r="V5" s="15">
        <v>60</v>
      </c>
      <c r="W5" s="15"/>
      <c r="X5" s="15">
        <v>60</v>
      </c>
      <c r="Y5" s="15">
        <v>60</v>
      </c>
      <c r="Z5" s="93"/>
    </row>
    <row r="6" spans="1:26" ht="18" customHeight="1" x14ac:dyDescent="0.25">
      <c r="A6" s="11">
        <v>2</v>
      </c>
      <c r="B6" s="11">
        <v>2458</v>
      </c>
      <c r="C6" s="13" t="s">
        <v>317</v>
      </c>
      <c r="D6" s="11" t="s">
        <v>316</v>
      </c>
      <c r="E6" s="13" t="s">
        <v>24</v>
      </c>
      <c r="F6" s="11" t="s">
        <v>22</v>
      </c>
      <c r="G6" s="11">
        <f t="shared" si="0"/>
        <v>633</v>
      </c>
      <c r="H6" s="14"/>
      <c r="I6" s="15">
        <v>3</v>
      </c>
      <c r="J6" s="15"/>
      <c r="K6" s="15"/>
      <c r="L6" s="15"/>
      <c r="M6" s="11">
        <v>60</v>
      </c>
      <c r="N6" s="15">
        <v>90</v>
      </c>
      <c r="O6" s="15"/>
      <c r="P6" s="15">
        <v>55</v>
      </c>
      <c r="Q6" s="15"/>
      <c r="R6" s="15">
        <v>200</v>
      </c>
      <c r="S6" s="15"/>
      <c r="T6" s="15">
        <v>60</v>
      </c>
      <c r="U6" s="15"/>
      <c r="V6" s="15"/>
      <c r="W6" s="15">
        <v>110</v>
      </c>
      <c r="X6" s="15">
        <v>55</v>
      </c>
      <c r="Y6" s="15"/>
      <c r="Z6" s="93"/>
    </row>
    <row r="7" spans="1:26" ht="18" customHeight="1" x14ac:dyDescent="0.25">
      <c r="A7" s="11">
        <v>3</v>
      </c>
      <c r="B7" s="11">
        <v>5015</v>
      </c>
      <c r="C7" s="13" t="s">
        <v>318</v>
      </c>
      <c r="D7" s="11" t="s">
        <v>316</v>
      </c>
      <c r="E7" s="13" t="s">
        <v>170</v>
      </c>
      <c r="F7" s="11" t="s">
        <v>22</v>
      </c>
      <c r="G7" s="11">
        <f t="shared" si="0"/>
        <v>612.5</v>
      </c>
      <c r="H7" s="14"/>
      <c r="I7" s="15">
        <v>10</v>
      </c>
      <c r="J7" s="15">
        <v>35</v>
      </c>
      <c r="K7" s="15"/>
      <c r="L7" s="15"/>
      <c r="M7" s="11">
        <v>55</v>
      </c>
      <c r="N7" s="15">
        <v>85</v>
      </c>
      <c r="O7" s="15">
        <v>47.5</v>
      </c>
      <c r="P7" s="15">
        <v>45</v>
      </c>
      <c r="Q7" s="15"/>
      <c r="R7" s="15">
        <v>120</v>
      </c>
      <c r="S7" s="15"/>
      <c r="T7" s="15">
        <v>50</v>
      </c>
      <c r="U7" s="15"/>
      <c r="V7" s="15"/>
      <c r="W7" s="15">
        <v>90</v>
      </c>
      <c r="X7" s="15">
        <v>25</v>
      </c>
      <c r="Y7" s="15">
        <v>50</v>
      </c>
      <c r="Z7" s="93"/>
    </row>
    <row r="8" spans="1:26" ht="18" customHeight="1" x14ac:dyDescent="0.25">
      <c r="A8" s="11">
        <v>4</v>
      </c>
      <c r="B8" s="11">
        <v>45675</v>
      </c>
      <c r="C8" s="13" t="s">
        <v>319</v>
      </c>
      <c r="D8" s="11" t="s">
        <v>316</v>
      </c>
      <c r="E8" s="13" t="s">
        <v>24</v>
      </c>
      <c r="F8" s="11" t="s">
        <v>22</v>
      </c>
      <c r="G8" s="11">
        <f t="shared" si="0"/>
        <v>464.5</v>
      </c>
      <c r="H8" s="14"/>
      <c r="I8" s="15">
        <v>7</v>
      </c>
      <c r="J8" s="15">
        <v>20</v>
      </c>
      <c r="K8" s="15"/>
      <c r="L8" s="15"/>
      <c r="M8" s="11"/>
      <c r="N8" s="15">
        <v>70</v>
      </c>
      <c r="O8" s="15"/>
      <c r="P8" s="15">
        <v>47.5</v>
      </c>
      <c r="Q8" s="15"/>
      <c r="R8" s="15">
        <v>140</v>
      </c>
      <c r="S8" s="15"/>
      <c r="T8" s="15">
        <v>40</v>
      </c>
      <c r="U8" s="15"/>
      <c r="V8" s="15"/>
      <c r="W8" s="15">
        <v>95</v>
      </c>
      <c r="X8" s="15"/>
      <c r="Y8" s="15">
        <v>45</v>
      </c>
      <c r="Z8" s="93"/>
    </row>
    <row r="9" spans="1:26" ht="18" customHeight="1" x14ac:dyDescent="0.25">
      <c r="A9" s="11">
        <v>5</v>
      </c>
      <c r="B9" s="11">
        <v>4658</v>
      </c>
      <c r="C9" s="13" t="s">
        <v>321</v>
      </c>
      <c r="D9" s="11" t="s">
        <v>316</v>
      </c>
      <c r="E9" s="13" t="s">
        <v>133</v>
      </c>
      <c r="F9" s="11" t="s">
        <v>40</v>
      </c>
      <c r="G9" s="11">
        <f t="shared" si="0"/>
        <v>377</v>
      </c>
      <c r="H9" s="14"/>
      <c r="I9" s="15">
        <v>7</v>
      </c>
      <c r="J9" s="15"/>
      <c r="K9" s="15"/>
      <c r="L9" s="15">
        <v>25</v>
      </c>
      <c r="M9" s="11"/>
      <c r="N9" s="15">
        <v>95</v>
      </c>
      <c r="O9" s="15"/>
      <c r="P9" s="15"/>
      <c r="Q9" s="15"/>
      <c r="R9" s="15">
        <v>250</v>
      </c>
      <c r="S9" s="15"/>
      <c r="T9" s="15"/>
      <c r="U9" s="15"/>
      <c r="V9" s="15"/>
      <c r="W9" s="15"/>
      <c r="X9" s="15"/>
      <c r="Y9" s="15"/>
      <c r="Z9" s="93"/>
    </row>
    <row r="10" spans="1:26" ht="18" customHeight="1" x14ac:dyDescent="0.25">
      <c r="A10" s="11">
        <v>6</v>
      </c>
      <c r="B10" s="11">
        <v>1564</v>
      </c>
      <c r="C10" s="13" t="s">
        <v>322</v>
      </c>
      <c r="D10" s="11" t="s">
        <v>316</v>
      </c>
      <c r="E10" s="13" t="s">
        <v>24</v>
      </c>
      <c r="F10" s="11" t="s">
        <v>22</v>
      </c>
      <c r="G10" s="11">
        <f t="shared" si="0"/>
        <v>304.5</v>
      </c>
      <c r="H10" s="14"/>
      <c r="I10" s="15">
        <v>2</v>
      </c>
      <c r="J10" s="15">
        <v>15</v>
      </c>
      <c r="K10" s="15"/>
      <c r="L10" s="15"/>
      <c r="M10" s="11"/>
      <c r="N10" s="15"/>
      <c r="O10" s="15"/>
      <c r="P10" s="15">
        <v>42.5</v>
      </c>
      <c r="Q10" s="15"/>
      <c r="R10" s="15">
        <v>100</v>
      </c>
      <c r="S10" s="15"/>
      <c r="T10" s="15">
        <v>35</v>
      </c>
      <c r="U10" s="15"/>
      <c r="V10" s="15"/>
      <c r="W10" s="15">
        <v>70</v>
      </c>
      <c r="X10" s="15"/>
      <c r="Y10" s="15">
        <v>40</v>
      </c>
      <c r="Z10" s="93"/>
    </row>
    <row r="11" spans="1:26" ht="18" customHeight="1" x14ac:dyDescent="0.25">
      <c r="A11" s="11">
        <v>7</v>
      </c>
      <c r="B11" s="11">
        <v>1273</v>
      </c>
      <c r="C11" s="13" t="s">
        <v>323</v>
      </c>
      <c r="D11" s="11" t="s">
        <v>316</v>
      </c>
      <c r="E11" s="13" t="s">
        <v>39</v>
      </c>
      <c r="F11" s="11" t="s">
        <v>40</v>
      </c>
      <c r="G11" s="11">
        <f t="shared" si="0"/>
        <v>278</v>
      </c>
      <c r="H11" s="14"/>
      <c r="I11" s="15">
        <v>3</v>
      </c>
      <c r="J11" s="15"/>
      <c r="K11" s="15"/>
      <c r="L11" s="15">
        <v>20</v>
      </c>
      <c r="M11" s="11"/>
      <c r="N11" s="15">
        <v>80</v>
      </c>
      <c r="O11" s="15"/>
      <c r="P11" s="15"/>
      <c r="Q11" s="15"/>
      <c r="R11" s="15">
        <v>130</v>
      </c>
      <c r="S11" s="15"/>
      <c r="T11" s="15"/>
      <c r="U11" s="15"/>
      <c r="V11" s="15">
        <v>45</v>
      </c>
      <c r="W11" s="15"/>
      <c r="X11" s="15"/>
      <c r="Y11" s="15"/>
      <c r="Z11" s="93"/>
    </row>
    <row r="12" spans="1:26" ht="18" customHeight="1" x14ac:dyDescent="0.25">
      <c r="A12" s="11">
        <v>8</v>
      </c>
      <c r="B12" s="11">
        <v>8639</v>
      </c>
      <c r="C12" s="13" t="s">
        <v>324</v>
      </c>
      <c r="D12" s="11" t="s">
        <v>316</v>
      </c>
      <c r="E12" s="13" t="s">
        <v>238</v>
      </c>
      <c r="F12" s="11" t="s">
        <v>40</v>
      </c>
      <c r="G12" s="11">
        <f t="shared" si="0"/>
        <v>270</v>
      </c>
      <c r="H12" s="14"/>
      <c r="I12" s="15">
        <v>5</v>
      </c>
      <c r="J12" s="15"/>
      <c r="K12" s="15"/>
      <c r="L12" s="15">
        <v>30</v>
      </c>
      <c r="M12" s="11"/>
      <c r="N12" s="15">
        <v>75</v>
      </c>
      <c r="O12" s="15"/>
      <c r="P12" s="15"/>
      <c r="Q12" s="15"/>
      <c r="R12" s="15">
        <v>160</v>
      </c>
      <c r="S12" s="15"/>
      <c r="T12" s="15"/>
      <c r="U12" s="15"/>
      <c r="V12" s="15"/>
      <c r="W12" s="15"/>
      <c r="X12" s="15"/>
      <c r="Y12" s="15"/>
      <c r="Z12" s="93"/>
    </row>
    <row r="13" spans="1:26" ht="18" customHeight="1" x14ac:dyDescent="0.25">
      <c r="A13" s="11">
        <v>9</v>
      </c>
      <c r="B13" s="11">
        <v>35754</v>
      </c>
      <c r="C13" s="13" t="s">
        <v>320</v>
      </c>
      <c r="D13" s="11" t="s">
        <v>316</v>
      </c>
      <c r="E13" s="13" t="s">
        <v>24</v>
      </c>
      <c r="F13" s="11" t="s">
        <v>22</v>
      </c>
      <c r="G13" s="11">
        <f t="shared" si="0"/>
        <v>256</v>
      </c>
      <c r="H13" s="14"/>
      <c r="I13" s="15">
        <v>1</v>
      </c>
      <c r="J13" s="15"/>
      <c r="K13" s="15"/>
      <c r="L13" s="15"/>
      <c r="M13" s="11"/>
      <c r="N13" s="15"/>
      <c r="O13" s="15"/>
      <c r="P13" s="15"/>
      <c r="Q13" s="15"/>
      <c r="R13" s="15">
        <v>180</v>
      </c>
      <c r="S13" s="15"/>
      <c r="T13" s="15"/>
      <c r="U13" s="15"/>
      <c r="V13" s="15"/>
      <c r="W13" s="15">
        <v>75</v>
      </c>
      <c r="X13" s="15"/>
      <c r="Y13" s="15"/>
      <c r="Z13" s="93"/>
    </row>
    <row r="14" spans="1:26" ht="18" customHeight="1" x14ac:dyDescent="0.25">
      <c r="A14" s="11">
        <v>10</v>
      </c>
      <c r="B14" s="11">
        <v>13084</v>
      </c>
      <c r="C14" s="13" t="s">
        <v>328</v>
      </c>
      <c r="D14" s="11" t="s">
        <v>316</v>
      </c>
      <c r="E14" s="13" t="s">
        <v>24</v>
      </c>
      <c r="F14" s="11" t="s">
        <v>46</v>
      </c>
      <c r="G14" s="11">
        <f t="shared" si="0"/>
        <v>240</v>
      </c>
      <c r="H14" s="14"/>
      <c r="I14" s="15"/>
      <c r="J14" s="15"/>
      <c r="K14" s="15"/>
      <c r="L14" s="15"/>
      <c r="M14" s="11"/>
      <c r="N14" s="15"/>
      <c r="O14" s="15"/>
      <c r="P14" s="15"/>
      <c r="Q14" s="15">
        <v>150</v>
      </c>
      <c r="R14" s="15"/>
      <c r="S14" s="15">
        <v>60</v>
      </c>
      <c r="T14" s="15"/>
      <c r="U14" s="15">
        <v>30</v>
      </c>
      <c r="V14" s="15"/>
      <c r="W14" s="15"/>
      <c r="X14" s="15"/>
      <c r="Y14" s="15"/>
      <c r="Z14" s="93"/>
    </row>
    <row r="15" spans="1:26" ht="18" customHeight="1" x14ac:dyDescent="0.25">
      <c r="A15" s="11">
        <v>11</v>
      </c>
      <c r="B15" s="11">
        <v>47619</v>
      </c>
      <c r="C15" s="13" t="s">
        <v>331</v>
      </c>
      <c r="D15" s="11" t="s">
        <v>316</v>
      </c>
      <c r="E15" s="13" t="s">
        <v>24</v>
      </c>
      <c r="F15" s="11" t="s">
        <v>46</v>
      </c>
      <c r="G15" s="11">
        <f t="shared" si="0"/>
        <v>185</v>
      </c>
      <c r="H15" s="14"/>
      <c r="I15" s="15"/>
      <c r="J15" s="15"/>
      <c r="K15" s="15"/>
      <c r="L15" s="15"/>
      <c r="M15" s="11"/>
      <c r="N15" s="15"/>
      <c r="O15" s="15"/>
      <c r="P15" s="15"/>
      <c r="Q15" s="15">
        <v>110</v>
      </c>
      <c r="R15" s="15"/>
      <c r="S15" s="15">
        <v>50</v>
      </c>
      <c r="T15" s="15"/>
      <c r="U15" s="15">
        <v>25</v>
      </c>
      <c r="V15" s="15"/>
      <c r="W15" s="15"/>
      <c r="X15" s="15"/>
      <c r="Y15" s="15"/>
      <c r="Z15" s="93"/>
    </row>
    <row r="16" spans="1:26" ht="18" customHeight="1" x14ac:dyDescent="0.25">
      <c r="A16" s="11">
        <v>12</v>
      </c>
      <c r="B16" s="11">
        <v>42677</v>
      </c>
      <c r="C16" s="12" t="s">
        <v>326</v>
      </c>
      <c r="D16" s="11" t="s">
        <v>316</v>
      </c>
      <c r="E16" s="13" t="s">
        <v>85</v>
      </c>
      <c r="F16" s="11" t="s">
        <v>22</v>
      </c>
      <c r="G16" s="11">
        <f t="shared" si="0"/>
        <v>180</v>
      </c>
      <c r="H16" s="14"/>
      <c r="I16" s="15">
        <v>5</v>
      </c>
      <c r="J16" s="15">
        <v>25</v>
      </c>
      <c r="K16" s="15"/>
      <c r="L16" s="15"/>
      <c r="M16" s="11">
        <v>50</v>
      </c>
      <c r="N16" s="15"/>
      <c r="O16" s="15"/>
      <c r="P16" s="15"/>
      <c r="Q16" s="15"/>
      <c r="R16" s="15"/>
      <c r="S16" s="15"/>
      <c r="T16" s="15">
        <v>45</v>
      </c>
      <c r="U16" s="15"/>
      <c r="V16" s="15"/>
      <c r="W16" s="15"/>
      <c r="X16" s="15"/>
      <c r="Y16" s="15">
        <v>55</v>
      </c>
      <c r="Z16" s="93"/>
    </row>
    <row r="17" spans="1:26" ht="18" customHeight="1" x14ac:dyDescent="0.25">
      <c r="A17" s="11">
        <v>13</v>
      </c>
      <c r="B17" s="11">
        <v>39309</v>
      </c>
      <c r="C17" s="13" t="s">
        <v>325</v>
      </c>
      <c r="D17" s="11" t="s">
        <v>316</v>
      </c>
      <c r="E17" s="13" t="s">
        <v>182</v>
      </c>
      <c r="F17" s="11" t="s">
        <v>40</v>
      </c>
      <c r="G17" s="11">
        <f t="shared" si="0"/>
        <v>177</v>
      </c>
      <c r="H17" s="14"/>
      <c r="I17" s="15">
        <v>2</v>
      </c>
      <c r="J17" s="15"/>
      <c r="K17" s="15"/>
      <c r="L17" s="15"/>
      <c r="M17" s="11"/>
      <c r="N17" s="15">
        <v>65</v>
      </c>
      <c r="O17" s="15"/>
      <c r="P17" s="15"/>
      <c r="Q17" s="15"/>
      <c r="R17" s="15">
        <v>110</v>
      </c>
      <c r="S17" s="15"/>
      <c r="T17" s="15"/>
      <c r="U17" s="15"/>
      <c r="V17" s="15"/>
      <c r="W17" s="15"/>
      <c r="X17" s="15"/>
      <c r="Y17" s="15"/>
      <c r="Z17" s="93"/>
    </row>
    <row r="18" spans="1:26" ht="18" customHeight="1" x14ac:dyDescent="0.25">
      <c r="A18" s="11">
        <v>14</v>
      </c>
      <c r="B18" s="11">
        <v>150</v>
      </c>
      <c r="C18" s="13" t="s">
        <v>327</v>
      </c>
      <c r="D18" s="11" t="s">
        <v>316</v>
      </c>
      <c r="E18" s="13" t="s">
        <v>88</v>
      </c>
      <c r="F18" s="11" t="s">
        <v>40</v>
      </c>
      <c r="G18" s="11">
        <f t="shared" si="0"/>
        <v>174</v>
      </c>
      <c r="H18" s="14"/>
      <c r="I18" s="15">
        <v>1</v>
      </c>
      <c r="J18" s="15"/>
      <c r="K18" s="15"/>
      <c r="L18" s="15">
        <v>18</v>
      </c>
      <c r="M18" s="11"/>
      <c r="N18" s="15">
        <v>60</v>
      </c>
      <c r="O18" s="15"/>
      <c r="P18" s="15"/>
      <c r="Q18" s="15"/>
      <c r="R18" s="15">
        <v>95</v>
      </c>
      <c r="S18" s="15"/>
      <c r="T18" s="15"/>
      <c r="U18" s="15"/>
      <c r="V18" s="15"/>
      <c r="W18" s="15"/>
      <c r="X18" s="15"/>
      <c r="Y18" s="15"/>
      <c r="Z18" s="93"/>
    </row>
    <row r="19" spans="1:26" ht="18" customHeight="1" x14ac:dyDescent="0.25">
      <c r="A19" s="11">
        <v>15</v>
      </c>
      <c r="B19" s="11">
        <v>9605</v>
      </c>
      <c r="C19" s="13" t="s">
        <v>335</v>
      </c>
      <c r="D19" s="11" t="s">
        <v>316</v>
      </c>
      <c r="E19" s="13" t="s">
        <v>24</v>
      </c>
      <c r="F19" s="11" t="s">
        <v>46</v>
      </c>
      <c r="G19" s="11">
        <f t="shared" si="0"/>
        <v>170</v>
      </c>
      <c r="H19" s="14"/>
      <c r="I19" s="15"/>
      <c r="J19" s="15"/>
      <c r="K19" s="15"/>
      <c r="L19" s="15"/>
      <c r="M19" s="11"/>
      <c r="N19" s="15"/>
      <c r="O19" s="15"/>
      <c r="P19" s="15"/>
      <c r="Q19" s="15">
        <v>130</v>
      </c>
      <c r="R19" s="15"/>
      <c r="S19" s="15">
        <v>40</v>
      </c>
      <c r="T19" s="15"/>
      <c r="U19" s="15"/>
      <c r="V19" s="15"/>
      <c r="W19" s="15"/>
      <c r="X19" s="15"/>
      <c r="Y19" s="15"/>
      <c r="Z19" s="93"/>
    </row>
    <row r="20" spans="1:26" ht="18" customHeight="1" x14ac:dyDescent="0.25">
      <c r="A20" s="11">
        <v>16</v>
      </c>
      <c r="B20" s="11">
        <v>58386</v>
      </c>
      <c r="C20" s="13" t="s">
        <v>332</v>
      </c>
      <c r="D20" s="11" t="s">
        <v>316</v>
      </c>
      <c r="E20" s="13" t="s">
        <v>24</v>
      </c>
      <c r="F20" s="11" t="s">
        <v>46</v>
      </c>
      <c r="G20" s="11">
        <f t="shared" si="0"/>
        <v>155</v>
      </c>
      <c r="H20" s="14"/>
      <c r="I20" s="15"/>
      <c r="J20" s="15"/>
      <c r="K20" s="15"/>
      <c r="L20" s="15"/>
      <c r="M20" s="11"/>
      <c r="N20" s="15"/>
      <c r="O20" s="15"/>
      <c r="P20" s="15"/>
      <c r="Q20" s="15">
        <v>95</v>
      </c>
      <c r="R20" s="15"/>
      <c r="S20" s="15">
        <v>45</v>
      </c>
      <c r="T20" s="15"/>
      <c r="U20" s="15">
        <v>15</v>
      </c>
      <c r="V20" s="15"/>
      <c r="W20" s="15"/>
      <c r="X20" s="15"/>
      <c r="Y20" s="15"/>
      <c r="Z20" s="93"/>
    </row>
    <row r="21" spans="1:26" ht="18" customHeight="1" x14ac:dyDescent="0.25">
      <c r="A21" s="11">
        <v>17</v>
      </c>
      <c r="B21" s="11">
        <v>4839</v>
      </c>
      <c r="C21" s="13" t="s">
        <v>330</v>
      </c>
      <c r="D21" s="11" t="s">
        <v>316</v>
      </c>
      <c r="E21" s="13" t="s">
        <v>245</v>
      </c>
      <c r="F21" s="11" t="s">
        <v>40</v>
      </c>
      <c r="G21" s="11">
        <f t="shared" si="0"/>
        <v>140</v>
      </c>
      <c r="H21" s="14"/>
      <c r="I21" s="15"/>
      <c r="J21" s="15"/>
      <c r="K21" s="15"/>
      <c r="L21" s="15"/>
      <c r="M21" s="11"/>
      <c r="N21" s="15">
        <v>55</v>
      </c>
      <c r="O21" s="15"/>
      <c r="P21" s="15"/>
      <c r="Q21" s="15"/>
      <c r="R21" s="15">
        <v>85</v>
      </c>
      <c r="S21" s="15"/>
      <c r="T21" s="15"/>
      <c r="U21" s="15"/>
      <c r="V21" s="15"/>
      <c r="W21" s="15"/>
      <c r="X21" s="15"/>
      <c r="Y21" s="15"/>
      <c r="Z21" s="93"/>
    </row>
    <row r="22" spans="1:26" ht="18" customHeight="1" x14ac:dyDescent="0.25">
      <c r="A22" s="11">
        <v>18</v>
      </c>
      <c r="B22" s="11">
        <v>66098</v>
      </c>
      <c r="C22" s="13" t="s">
        <v>336</v>
      </c>
      <c r="D22" s="11" t="s">
        <v>316</v>
      </c>
      <c r="E22" s="13" t="s">
        <v>24</v>
      </c>
      <c r="F22" s="11" t="s">
        <v>46</v>
      </c>
      <c r="G22" s="11">
        <f t="shared" si="0"/>
        <v>120</v>
      </c>
      <c r="H22" s="14"/>
      <c r="I22" s="15"/>
      <c r="J22" s="15"/>
      <c r="K22" s="15"/>
      <c r="L22" s="15"/>
      <c r="M22" s="11"/>
      <c r="N22" s="15"/>
      <c r="O22" s="15"/>
      <c r="P22" s="15"/>
      <c r="Q22" s="15">
        <v>90</v>
      </c>
      <c r="R22" s="15"/>
      <c r="S22" s="15">
        <v>30</v>
      </c>
      <c r="T22" s="15"/>
      <c r="U22" s="15"/>
      <c r="V22" s="15"/>
      <c r="W22" s="15"/>
      <c r="X22" s="15"/>
      <c r="Y22" s="15"/>
      <c r="Z22" s="93"/>
    </row>
    <row r="23" spans="1:26" ht="18" customHeight="1" x14ac:dyDescent="0.25">
      <c r="A23" s="11">
        <v>19</v>
      </c>
      <c r="B23" s="11">
        <v>66130</v>
      </c>
      <c r="C23" s="13" t="s">
        <v>337</v>
      </c>
      <c r="D23" s="11" t="s">
        <v>316</v>
      </c>
      <c r="E23" s="13" t="s">
        <v>24</v>
      </c>
      <c r="F23" s="11" t="s">
        <v>46</v>
      </c>
      <c r="G23" s="11">
        <f t="shared" si="0"/>
        <v>110</v>
      </c>
      <c r="H23" s="14"/>
      <c r="I23" s="15"/>
      <c r="J23" s="15"/>
      <c r="K23" s="15"/>
      <c r="L23" s="15"/>
      <c r="M23" s="11"/>
      <c r="N23" s="15"/>
      <c r="O23" s="15"/>
      <c r="P23" s="15"/>
      <c r="Q23" s="15">
        <v>85</v>
      </c>
      <c r="R23" s="15"/>
      <c r="S23" s="15">
        <v>25</v>
      </c>
      <c r="T23" s="15"/>
      <c r="U23" s="15"/>
      <c r="V23" s="15"/>
      <c r="W23" s="15"/>
      <c r="X23" s="15"/>
      <c r="Y23" s="15"/>
      <c r="Z23" s="93"/>
    </row>
    <row r="24" spans="1:26" ht="18" customHeight="1" x14ac:dyDescent="0.25">
      <c r="A24" s="11">
        <v>20</v>
      </c>
      <c r="B24" s="11">
        <v>28695</v>
      </c>
      <c r="C24" s="13" t="s">
        <v>329</v>
      </c>
      <c r="D24" s="11" t="s">
        <v>316</v>
      </c>
      <c r="E24" s="13" t="s">
        <v>24</v>
      </c>
      <c r="F24" s="11" t="s">
        <v>53</v>
      </c>
      <c r="G24" s="11">
        <f t="shared" si="0"/>
        <v>100</v>
      </c>
      <c r="H24" s="14"/>
      <c r="I24" s="15">
        <v>10</v>
      </c>
      <c r="J24" s="15"/>
      <c r="K24" s="15"/>
      <c r="L24" s="15"/>
      <c r="M24" s="11"/>
      <c r="N24" s="15"/>
      <c r="O24" s="15"/>
      <c r="P24" s="15"/>
      <c r="Q24" s="15"/>
      <c r="R24" s="15">
        <v>90</v>
      </c>
      <c r="S24" s="15"/>
      <c r="T24" s="15"/>
      <c r="U24" s="15"/>
      <c r="V24" s="15"/>
      <c r="W24" s="15"/>
      <c r="X24" s="15"/>
      <c r="Y24" s="15"/>
      <c r="Z24" s="93"/>
    </row>
    <row r="25" spans="1:26" ht="18" customHeight="1" x14ac:dyDescent="0.25">
      <c r="A25" s="11">
        <v>21</v>
      </c>
      <c r="B25" s="11">
        <v>16126</v>
      </c>
      <c r="C25" s="30" t="s">
        <v>394</v>
      </c>
      <c r="D25" s="11" t="s">
        <v>316</v>
      </c>
      <c r="E25" s="30" t="s">
        <v>395</v>
      </c>
      <c r="F25" s="29" t="s">
        <v>32</v>
      </c>
      <c r="G25" s="11">
        <f t="shared" si="0"/>
        <v>90</v>
      </c>
      <c r="H25" s="14"/>
      <c r="I25" s="15">
        <v>5</v>
      </c>
      <c r="J25" s="15"/>
      <c r="K25" s="15"/>
      <c r="L25" s="15"/>
      <c r="M25" s="11">
        <v>40</v>
      </c>
      <c r="N25" s="15"/>
      <c r="O25" s="15">
        <v>45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93"/>
    </row>
    <row r="26" spans="1:26" ht="18" customHeight="1" x14ac:dyDescent="0.25">
      <c r="A26" s="11">
        <v>22</v>
      </c>
      <c r="B26" s="11">
        <v>49827</v>
      </c>
      <c r="C26" s="13" t="s">
        <v>338</v>
      </c>
      <c r="D26" s="11" t="s">
        <v>316</v>
      </c>
      <c r="E26" s="13" t="s">
        <v>24</v>
      </c>
      <c r="F26" s="11" t="s">
        <v>46</v>
      </c>
      <c r="G26" s="11">
        <f t="shared" si="0"/>
        <v>80</v>
      </c>
      <c r="H26" s="14"/>
      <c r="I26" s="15"/>
      <c r="J26" s="15"/>
      <c r="K26" s="15"/>
      <c r="L26" s="15"/>
      <c r="M26" s="11"/>
      <c r="N26" s="15"/>
      <c r="O26" s="15"/>
      <c r="P26" s="15"/>
      <c r="Q26" s="15">
        <v>80</v>
      </c>
      <c r="R26" s="15"/>
      <c r="S26" s="15"/>
      <c r="T26" s="15"/>
      <c r="U26" s="15"/>
      <c r="V26" s="15"/>
      <c r="W26" s="15"/>
      <c r="X26" s="15"/>
      <c r="Y26" s="15"/>
      <c r="Z26" s="93"/>
    </row>
    <row r="27" spans="1:26" ht="18" customHeight="1" x14ac:dyDescent="0.25">
      <c r="A27" s="11">
        <v>23</v>
      </c>
      <c r="B27" s="11">
        <v>9567</v>
      </c>
      <c r="C27" s="13" t="s">
        <v>333</v>
      </c>
      <c r="D27" s="11" t="s">
        <v>316</v>
      </c>
      <c r="E27" s="13" t="s">
        <v>24</v>
      </c>
      <c r="F27" s="11" t="s">
        <v>46</v>
      </c>
      <c r="G27" s="11">
        <f t="shared" si="0"/>
        <v>55</v>
      </c>
      <c r="H27" s="14"/>
      <c r="I27" s="15"/>
      <c r="J27" s="15"/>
      <c r="K27" s="15"/>
      <c r="L27" s="15"/>
      <c r="M27" s="11"/>
      <c r="N27" s="15"/>
      <c r="O27" s="15"/>
      <c r="P27" s="15"/>
      <c r="Q27" s="15"/>
      <c r="R27" s="15"/>
      <c r="S27" s="15">
        <v>55</v>
      </c>
      <c r="T27" s="15"/>
      <c r="U27" s="15"/>
      <c r="V27" s="15"/>
      <c r="W27" s="15"/>
      <c r="X27" s="15"/>
      <c r="Y27" s="15"/>
      <c r="Z27" s="93"/>
    </row>
    <row r="28" spans="1:26" ht="18" customHeight="1" x14ac:dyDescent="0.25">
      <c r="A28" s="11">
        <v>23</v>
      </c>
      <c r="B28" s="11">
        <v>37611</v>
      </c>
      <c r="C28" s="30" t="s">
        <v>463</v>
      </c>
      <c r="D28" s="29" t="s">
        <v>316</v>
      </c>
      <c r="E28" s="30" t="s">
        <v>464</v>
      </c>
      <c r="F28" s="29" t="s">
        <v>32</v>
      </c>
      <c r="G28" s="11">
        <f t="shared" si="0"/>
        <v>55</v>
      </c>
      <c r="H28" s="25"/>
      <c r="I28" s="15">
        <v>10</v>
      </c>
      <c r="J28" s="15"/>
      <c r="K28" s="15"/>
      <c r="L28" s="15"/>
      <c r="M28" s="11">
        <v>45</v>
      </c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93"/>
    </row>
    <row r="29" spans="1:26" ht="18" customHeight="1" x14ac:dyDescent="0.25">
      <c r="A29" s="11">
        <v>23</v>
      </c>
      <c r="B29" s="11">
        <v>11085</v>
      </c>
      <c r="C29" s="30" t="s">
        <v>450</v>
      </c>
      <c r="D29" s="29" t="s">
        <v>316</v>
      </c>
      <c r="E29" s="30" t="s">
        <v>24</v>
      </c>
      <c r="F29" s="29" t="s">
        <v>424</v>
      </c>
      <c r="G29" s="11">
        <f t="shared" si="0"/>
        <v>55</v>
      </c>
      <c r="H29" s="25"/>
      <c r="I29" s="15">
        <v>10</v>
      </c>
      <c r="J29" s="15"/>
      <c r="K29" s="15">
        <v>45</v>
      </c>
      <c r="L29" s="15"/>
      <c r="M29" s="11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93"/>
    </row>
    <row r="30" spans="1:26" ht="18" customHeight="1" x14ac:dyDescent="0.25">
      <c r="A30" s="11">
        <v>23</v>
      </c>
      <c r="B30" s="11">
        <v>4014</v>
      </c>
      <c r="C30" s="30" t="s">
        <v>448</v>
      </c>
      <c r="D30" s="29" t="s">
        <v>316</v>
      </c>
      <c r="E30" s="30" t="s">
        <v>24</v>
      </c>
      <c r="F30" s="29" t="s">
        <v>22</v>
      </c>
      <c r="G30" s="11">
        <f t="shared" si="0"/>
        <v>55</v>
      </c>
      <c r="H30" s="25"/>
      <c r="I30" s="15"/>
      <c r="J30" s="15"/>
      <c r="K30" s="15">
        <v>55</v>
      </c>
      <c r="L30" s="15"/>
      <c r="M30" s="11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93"/>
    </row>
    <row r="31" spans="1:26" ht="18" customHeight="1" x14ac:dyDescent="0.25">
      <c r="A31" s="11">
        <v>27</v>
      </c>
      <c r="B31" s="11">
        <v>26913</v>
      </c>
      <c r="C31" s="30" t="s">
        <v>449</v>
      </c>
      <c r="D31" s="29" t="s">
        <v>316</v>
      </c>
      <c r="E31" s="30" t="s">
        <v>24</v>
      </c>
      <c r="F31" s="29" t="s">
        <v>424</v>
      </c>
      <c r="G31" s="11">
        <f t="shared" si="0"/>
        <v>54.5</v>
      </c>
      <c r="H31" s="25"/>
      <c r="I31" s="15">
        <v>7</v>
      </c>
      <c r="J31" s="15"/>
      <c r="K31" s="15">
        <v>47.5</v>
      </c>
      <c r="L31" s="15"/>
      <c r="M31" s="11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93"/>
    </row>
    <row r="32" spans="1:26" ht="18" customHeight="1" x14ac:dyDescent="0.25">
      <c r="A32" s="11">
        <v>28</v>
      </c>
      <c r="B32" s="11">
        <v>63518</v>
      </c>
      <c r="C32" s="13" t="s">
        <v>334</v>
      </c>
      <c r="D32" s="11" t="s">
        <v>316</v>
      </c>
      <c r="E32" s="13" t="s">
        <v>24</v>
      </c>
      <c r="F32" s="11" t="s">
        <v>46</v>
      </c>
      <c r="G32" s="11">
        <f t="shared" si="0"/>
        <v>45</v>
      </c>
      <c r="H32" s="25"/>
      <c r="I32" s="15"/>
      <c r="J32" s="15"/>
      <c r="K32" s="15"/>
      <c r="L32" s="15"/>
      <c r="M32" s="11"/>
      <c r="N32" s="15"/>
      <c r="O32" s="15"/>
      <c r="P32" s="15"/>
      <c r="Q32" s="15"/>
      <c r="R32" s="15"/>
      <c r="S32" s="15">
        <v>35</v>
      </c>
      <c r="T32" s="15"/>
      <c r="U32" s="15">
        <v>10</v>
      </c>
      <c r="V32" s="15"/>
      <c r="W32" s="15"/>
      <c r="X32" s="15"/>
      <c r="Y32" s="15"/>
      <c r="Z32" s="93"/>
    </row>
    <row r="33" spans="1:26" ht="18" customHeight="1" x14ac:dyDescent="0.25">
      <c r="A33" s="11">
        <v>28</v>
      </c>
      <c r="B33" s="11">
        <v>22792</v>
      </c>
      <c r="C33" s="30" t="s">
        <v>410</v>
      </c>
      <c r="D33" s="29" t="s">
        <v>316</v>
      </c>
      <c r="E33" s="30" t="s">
        <v>245</v>
      </c>
      <c r="F33" s="29" t="s">
        <v>40</v>
      </c>
      <c r="G33" s="11">
        <f t="shared" si="0"/>
        <v>45</v>
      </c>
      <c r="H33" s="25"/>
      <c r="I33" s="15"/>
      <c r="J33" s="15"/>
      <c r="K33" s="15"/>
      <c r="L33" s="15"/>
      <c r="M33" s="11"/>
      <c r="N33" s="15">
        <v>45</v>
      </c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93"/>
    </row>
    <row r="34" spans="1:26" ht="18" customHeight="1" x14ac:dyDescent="0.25">
      <c r="A34" s="11">
        <v>30</v>
      </c>
      <c r="B34" s="11">
        <v>50642</v>
      </c>
      <c r="C34" s="60" t="s">
        <v>465</v>
      </c>
      <c r="D34" s="29" t="s">
        <v>316</v>
      </c>
      <c r="E34" s="30" t="s">
        <v>24</v>
      </c>
      <c r="F34" s="29" t="s">
        <v>32</v>
      </c>
      <c r="G34" s="11">
        <f t="shared" si="0"/>
        <v>42</v>
      </c>
      <c r="H34" s="25"/>
      <c r="I34" s="15">
        <v>7</v>
      </c>
      <c r="J34" s="15"/>
      <c r="K34" s="15"/>
      <c r="L34" s="15"/>
      <c r="M34" s="11">
        <v>35</v>
      </c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93"/>
    </row>
    <row r="35" spans="1:26" ht="18" customHeight="1" x14ac:dyDescent="0.25">
      <c r="A35" s="11">
        <v>31</v>
      </c>
      <c r="B35" s="11">
        <v>51436</v>
      </c>
      <c r="C35" s="30" t="s">
        <v>497</v>
      </c>
      <c r="D35" s="29" t="s">
        <v>316</v>
      </c>
      <c r="E35" s="30" t="s">
        <v>24</v>
      </c>
      <c r="F35" s="29" t="s">
        <v>53</v>
      </c>
      <c r="G35" s="11">
        <f t="shared" si="0"/>
        <v>7</v>
      </c>
      <c r="H35" s="25"/>
      <c r="I35" s="15">
        <v>7</v>
      </c>
      <c r="J35" s="15"/>
      <c r="K35" s="15"/>
      <c r="L35" s="15"/>
      <c r="M35" s="11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93"/>
    </row>
    <row r="36" spans="1:26" ht="18" customHeight="1" x14ac:dyDescent="0.25">
      <c r="A36" s="11">
        <v>32</v>
      </c>
      <c r="B36" s="11">
        <v>26975</v>
      </c>
      <c r="C36" s="30" t="s">
        <v>498</v>
      </c>
      <c r="D36" s="29" t="s">
        <v>316</v>
      </c>
      <c r="E36" s="30" t="s">
        <v>24</v>
      </c>
      <c r="F36" s="29" t="s">
        <v>53</v>
      </c>
      <c r="G36" s="11">
        <f t="shared" si="0"/>
        <v>5</v>
      </c>
      <c r="H36" s="25"/>
      <c r="I36" s="15">
        <v>5</v>
      </c>
      <c r="J36" s="15"/>
      <c r="K36" s="15"/>
      <c r="L36" s="15"/>
      <c r="M36" s="11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93"/>
    </row>
    <row r="37" spans="1:26" ht="18" customHeight="1" x14ac:dyDescent="0.25">
      <c r="A37" s="11">
        <v>33</v>
      </c>
      <c r="B37" s="11">
        <v>4765</v>
      </c>
      <c r="C37" s="30" t="s">
        <v>499</v>
      </c>
      <c r="D37" s="29" t="s">
        <v>316</v>
      </c>
      <c r="E37" s="30" t="s">
        <v>24</v>
      </c>
      <c r="F37" s="29" t="s">
        <v>53</v>
      </c>
      <c r="G37" s="11">
        <f t="shared" si="0"/>
        <v>3</v>
      </c>
      <c r="H37" s="25"/>
      <c r="I37" s="15">
        <v>3</v>
      </c>
      <c r="J37" s="15"/>
      <c r="K37" s="15"/>
      <c r="L37" s="15"/>
      <c r="M37" s="11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93"/>
    </row>
    <row r="38" spans="1:26" ht="18" customHeight="1" x14ac:dyDescent="0.25">
      <c r="A38" s="11">
        <v>34</v>
      </c>
      <c r="B38" s="11">
        <v>63288</v>
      </c>
      <c r="C38" s="30" t="s">
        <v>500</v>
      </c>
      <c r="D38" s="29" t="s">
        <v>316</v>
      </c>
      <c r="E38" s="30" t="s">
        <v>24</v>
      </c>
      <c r="F38" s="29" t="s">
        <v>53</v>
      </c>
      <c r="G38" s="11">
        <f t="shared" si="0"/>
        <v>2</v>
      </c>
      <c r="H38" s="25"/>
      <c r="I38" s="15">
        <v>2</v>
      </c>
      <c r="J38" s="15"/>
      <c r="K38" s="15"/>
      <c r="L38" s="15"/>
      <c r="M38" s="11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93"/>
    </row>
    <row r="39" spans="1:26" ht="6" customHeight="1" x14ac:dyDescent="0.25">
      <c r="A39" s="75"/>
      <c r="B39" s="75"/>
      <c r="C39" s="75"/>
      <c r="D39" s="75"/>
      <c r="E39" s="75"/>
      <c r="F39" s="75"/>
      <c r="G39" s="75"/>
      <c r="H39" s="76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7"/>
    </row>
  </sheetData>
  <sheetProtection algorithmName="SHA-512" hashValue="oXq7OC2CacndTIQTDyPXHnvtZVDbkPBtM5vrmTQgoEBnDqTxKp/J/3KqBoq6SELBE8YCBgtwmL40wBd8O/pJTw==" saltValue="MYh9or31188eFWTLLkKToA==" spinCount="100000" sheet="1" objects="1" scenarios="1"/>
  <mergeCells count="21">
    <mergeCell ref="A39:Z39"/>
    <mergeCell ref="Z1:Z38"/>
    <mergeCell ref="K1:K2"/>
    <mergeCell ref="J1:J2"/>
    <mergeCell ref="V1:V2"/>
    <mergeCell ref="W1:W2"/>
    <mergeCell ref="X1:X2"/>
    <mergeCell ref="Y1:Y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conditionalFormatting sqref="B7:B21 B1:C2 B4 B40:C1011">
    <cfRule type="expression" dxfId="51" priority="3">
      <formula>AND(COUNTIF($B$1:$C$2,B7)+COUNTIF($B$4:$C$4,B7)+COUNTIF($B$7:$C$65507,B7)&gt;1,NOT(ISBLANK(B7)))</formula>
    </cfRule>
  </conditionalFormatting>
  <conditionalFormatting sqref="B7:B31">
    <cfRule type="expression" dxfId="50" priority="563">
      <formula>AND(COUNTIF($B$39:$C$41,B39)+COUNTIF($B$7:$B$26,B39)&gt;1,NOT(ISBLANK(B39)))</formula>
    </cfRule>
  </conditionalFormatting>
  <conditionalFormatting sqref="B22:B31">
    <cfRule type="expression" dxfId="49" priority="560">
      <formula>AND(COUNTIF($B$1:$C$2,B39)+COUNTIF($B$4:$C$4,B39)+COUNTIF($B$7:$C$65507,B39)&gt;1,NOT(ISBLANK(B39)))</formula>
    </cfRule>
  </conditionalFormatting>
  <conditionalFormatting sqref="B32">
    <cfRule type="expression" dxfId="48" priority="372">
      <formula>AND(COUNTIF($B$1:$C$2,B48)+COUNTIF($B$4:$C$4,B48)+COUNTIF($B$7:$C$65507,B48)&gt;1,NOT(ISBLANK(B48)))</formula>
    </cfRule>
    <cfRule type="expression" dxfId="47" priority="375">
      <formula>AND(COUNTIF($B$39:$C$39,B65)+COUNTIF($B$5:$C$6,B65)+COUNTIF($B$7:$B$26,B65)&gt;1,NOT(ISBLANK(B65)))</formula>
    </cfRule>
    <cfRule type="expression" dxfId="46" priority="377">
      <formula>AND(COUNTIF($B$39:$C$41,B63)+COUNTIF($B$7:$B$26,B63)&gt;1,NOT(ISBLANK(B63)))</formula>
    </cfRule>
  </conditionalFormatting>
  <conditionalFormatting sqref="B33:B35">
    <cfRule type="expression" dxfId="45" priority="554">
      <formula>AND(COUNTIF($B$1:$C$2,B47)+COUNTIF($B$4:$C$4,B47)+COUNTIF($B$7:$C$65507,B47)&gt;1,NOT(ISBLANK(B47)))</formula>
    </cfRule>
    <cfRule type="expression" dxfId="44" priority="556">
      <formula>AND(COUNTIF($B$39:$C$39,B64)+COUNTIF($B$5:$C$6,B64)+COUNTIF($B$7:$B$26,B64)&gt;1,NOT(ISBLANK(B64)))</formula>
    </cfRule>
    <cfRule type="expression" dxfId="43" priority="558">
      <formula>AND(COUNTIF($B$39:$C$41,B62)+COUNTIF($B$7:$B$26,B62)&gt;1,NOT(ISBLANK(B62)))</formula>
    </cfRule>
  </conditionalFormatting>
  <conditionalFormatting sqref="B36">
    <cfRule type="expression" dxfId="42" priority="555">
      <formula>AND(COUNTIF($B$1:$C$2,B48)+COUNTIF($B$4:$C$4,B48)+COUNTIF($B$7:$C$65507,B48)&gt;1,NOT(ISBLANK(B48)))</formula>
    </cfRule>
    <cfRule type="expression" dxfId="41" priority="557">
      <formula>AND(COUNTIF($B$39:$C$39,B65)+COUNTIF($B$5:$C$6,B65)+COUNTIF($B$7:$B$26,B65)&gt;1,NOT(ISBLANK(B65)))</formula>
    </cfRule>
    <cfRule type="expression" dxfId="40" priority="559">
      <formula>AND(COUNTIF($B$39:$C$41,B63)+COUNTIF($B$7:$B$26,B63)&gt;1,NOT(ISBLANK(B63)))</formula>
    </cfRule>
  </conditionalFormatting>
  <conditionalFormatting sqref="B37">
    <cfRule type="expression" dxfId="39" priority="541">
      <formula>AND(COUNTIF($B$1:$C$2,B48)+COUNTIF($B$4:$C$4,B48)+COUNTIF($B$7:$C$65507,B48)&gt;1,NOT(ISBLANK(B48)))</formula>
    </cfRule>
    <cfRule type="expression" dxfId="38" priority="543">
      <formula>AND(COUNTIF($B$39:$C$39,B65)+COUNTIF($B$5:$C$6,B65)+COUNTIF($B$7:$B$26,B65)&gt;1,NOT(ISBLANK(B65)))</formula>
    </cfRule>
    <cfRule type="expression" dxfId="37" priority="545">
      <formula>AND(COUNTIF($B$39:$C$41,B63)+COUNTIF($B$7:$B$26,B63)&gt;1,NOT(ISBLANK(B63)))</formula>
    </cfRule>
  </conditionalFormatting>
  <conditionalFormatting sqref="B38">
    <cfRule type="expression" dxfId="36" priority="67">
      <formula>AND(COUNTIF($B$1:$C$2,B45)+COUNTIF($B$4:$C$4,B45)+COUNTIF($B$7:$C$65507,B45)&gt;1,NOT(ISBLANK(B45)))</formula>
    </cfRule>
    <cfRule type="expression" dxfId="35" priority="70">
      <formula>AND(COUNTIF($B$39:$C$39,B62)+COUNTIF($B$5:$C$6,B62)+COUNTIF($B$7:$B$26,B62)&gt;1,NOT(ISBLANK(B62)))</formula>
    </cfRule>
    <cfRule type="expression" dxfId="34" priority="72">
      <formula>AND(COUNTIF($B$39:$C$41,B60)+COUNTIF($B$7:$B$26,B60)&gt;1,NOT(ISBLANK(B60)))</formula>
    </cfRule>
  </conditionalFormatting>
  <conditionalFormatting sqref="B5:C6 B7:B31">
    <cfRule type="expression" dxfId="33" priority="561">
      <formula>AND(COUNTIF($B$39:$C$39,B39)+COUNTIF($B$5:$C$6,B39)+COUNTIF($B$7:$B$26,B39)&gt;1,NOT(ISBLANK(B39)))</formula>
    </cfRule>
  </conditionalFormatting>
  <conditionalFormatting sqref="B5:C6 B7:B38">
    <cfRule type="expression" dxfId="32" priority="5">
      <formula>AND(COUNTIF($B$5:$C$6,B5)+COUNTIF($B$7:$B$26,B5)&gt;1,NOT(ISBLANK(B5)))</formula>
    </cfRule>
  </conditionalFormatting>
  <conditionalFormatting sqref="B5:C38 B1:C3 B4 B40:C1011">
    <cfRule type="expression" dxfId="31" priority="4">
      <formula>AND(COUNTIF($B$1:$C$3,B1)+COUNTIF(#REF!,B1)+COUNTIF($B$4,B1)&gt;1,NOT(ISBLANK(B1)))</formula>
    </cfRule>
  </conditionalFormatting>
  <conditionalFormatting sqref="B5:C38">
    <cfRule type="duplicateValues" dxfId="30" priority="1"/>
    <cfRule type="duplicateValues" dxfId="29" priority="2"/>
  </conditionalFormatting>
  <conditionalFormatting sqref="B40:C41">
    <cfRule type="expression" dxfId="28" priority="564">
      <formula>AND(COUNTIF($B$39:$C$41,B61)+COUNTIF($B$7:$B$26,B61)&gt;1,NOT(ISBLANK(B61)))</formula>
    </cfRule>
  </conditionalFormatting>
  <conditionalFormatting sqref="C4">
    <cfRule type="expression" dxfId="27" priority="10">
      <formula>AND(COUNTIF($B$1:$C$2,C4)+COUNTIF($B$4:$C$4,C4)+COUNTIF($B$7:$C$65521,C4)&gt;1,NOT(ISBLANK(C4)))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Planilha12"/>
  <dimension ref="A1:Z26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36328125" customWidth="1"/>
    <col min="2" max="2" width="10.1796875" customWidth="1"/>
    <col min="3" max="3" width="40.1796875" customWidth="1"/>
    <col min="4" max="4" width="6.6328125" customWidth="1"/>
    <col min="5" max="5" width="53.54296875" customWidth="1"/>
    <col min="6" max="6" width="6" customWidth="1"/>
    <col min="7" max="7" width="6.54296875" customWidth="1"/>
    <col min="8" max="8" width="1" customWidth="1"/>
    <col min="9" max="9" width="4.90625" customWidth="1"/>
    <col min="10" max="11" width="6.6328125" customWidth="1"/>
    <col min="12" max="13" width="6.1796875" customWidth="1"/>
    <col min="14" max="25" width="6" customWidth="1"/>
    <col min="26" max="26" width="1" customWidth="1"/>
    <col min="27" max="33" width="8" customWidth="1"/>
  </cols>
  <sheetData>
    <row r="1" spans="1:2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2" t="s">
        <v>418</v>
      </c>
      <c r="M1" s="73" t="s">
        <v>417</v>
      </c>
      <c r="N1" s="72" t="s">
        <v>404</v>
      </c>
      <c r="O1" s="70" t="s">
        <v>384</v>
      </c>
      <c r="P1" s="70" t="s">
        <v>380</v>
      </c>
      <c r="Q1" s="70" t="s">
        <v>0</v>
      </c>
      <c r="R1" s="82" t="s">
        <v>1</v>
      </c>
      <c r="S1" s="82" t="s">
        <v>2</v>
      </c>
      <c r="T1" s="70" t="s">
        <v>3</v>
      </c>
      <c r="U1" s="82" t="s">
        <v>4</v>
      </c>
      <c r="V1" s="70" t="s">
        <v>5</v>
      </c>
      <c r="W1" s="70" t="s">
        <v>6</v>
      </c>
      <c r="X1" s="70" t="s">
        <v>7</v>
      </c>
      <c r="Y1" s="82" t="s">
        <v>8</v>
      </c>
      <c r="Z1" s="93"/>
    </row>
    <row r="2" spans="1:26" ht="63.65" customHeight="1" x14ac:dyDescent="0.25">
      <c r="A2" s="87" t="s">
        <v>514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1"/>
      <c r="M2" s="74"/>
      <c r="N2" s="71"/>
      <c r="O2" s="71"/>
      <c r="P2" s="71"/>
      <c r="Q2" s="81"/>
      <c r="R2" s="83"/>
      <c r="S2" s="83"/>
      <c r="T2" s="81"/>
      <c r="U2" s="83"/>
      <c r="V2" s="81"/>
      <c r="W2" s="81"/>
      <c r="X2" s="81"/>
      <c r="Y2" s="83"/>
      <c r="Z2" s="93"/>
    </row>
    <row r="3" spans="1:26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47">
        <v>45977</v>
      </c>
      <c r="M3" s="7">
        <v>45970</v>
      </c>
      <c r="N3" s="7">
        <v>45950</v>
      </c>
      <c r="O3" s="7">
        <v>45935</v>
      </c>
      <c r="P3" s="7">
        <v>45928</v>
      </c>
      <c r="Q3" s="7">
        <v>45914</v>
      </c>
      <c r="R3" s="7">
        <v>45865</v>
      </c>
      <c r="S3" s="7">
        <v>45844</v>
      </c>
      <c r="T3" s="7">
        <v>45823</v>
      </c>
      <c r="U3" s="7">
        <v>45809</v>
      </c>
      <c r="V3" s="7">
        <v>45760</v>
      </c>
      <c r="W3" s="7">
        <v>45753</v>
      </c>
      <c r="X3" s="7">
        <v>45704</v>
      </c>
      <c r="Y3" s="7">
        <v>45697</v>
      </c>
      <c r="Z3" s="93"/>
    </row>
    <row r="4" spans="1:2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8" t="s">
        <v>17</v>
      </c>
      <c r="M4" s="44" t="s">
        <v>16</v>
      </c>
      <c r="N4" s="26" t="s">
        <v>18</v>
      </c>
      <c r="O4" s="26" t="s">
        <v>18</v>
      </c>
      <c r="P4" s="26" t="s">
        <v>18</v>
      </c>
      <c r="Q4" s="10" t="s">
        <v>14</v>
      </c>
      <c r="R4" s="10" t="s">
        <v>15</v>
      </c>
      <c r="S4" s="10" t="s">
        <v>16</v>
      </c>
      <c r="T4" s="10" t="s">
        <v>16</v>
      </c>
      <c r="U4" s="10" t="s">
        <v>17</v>
      </c>
      <c r="V4" s="10" t="s">
        <v>16</v>
      </c>
      <c r="W4" s="10" t="s">
        <v>18</v>
      </c>
      <c r="X4" s="10" t="s">
        <v>16</v>
      </c>
      <c r="Y4" s="10" t="s">
        <v>16</v>
      </c>
      <c r="Z4" s="93"/>
    </row>
    <row r="5" spans="1:26" ht="18" customHeight="1" x14ac:dyDescent="0.25">
      <c r="A5" s="11">
        <v>1</v>
      </c>
      <c r="B5" s="11">
        <v>2460</v>
      </c>
      <c r="C5" s="12" t="s">
        <v>339</v>
      </c>
      <c r="D5" s="11" t="s">
        <v>340</v>
      </c>
      <c r="E5" s="13" t="s">
        <v>24</v>
      </c>
      <c r="F5" s="11" t="s">
        <v>22</v>
      </c>
      <c r="G5" s="11">
        <f t="shared" ref="G5:G25" si="0">SUM(I5:Y5)</f>
        <v>480</v>
      </c>
      <c r="H5" s="14"/>
      <c r="I5" s="15">
        <v>10</v>
      </c>
      <c r="J5" s="15"/>
      <c r="K5" s="15"/>
      <c r="L5" s="15"/>
      <c r="M5" s="15"/>
      <c r="N5" s="15"/>
      <c r="O5" s="15"/>
      <c r="P5" s="15">
        <v>55</v>
      </c>
      <c r="Q5" s="15"/>
      <c r="R5" s="15">
        <v>300</v>
      </c>
      <c r="S5" s="15"/>
      <c r="T5" s="15">
        <v>30</v>
      </c>
      <c r="U5" s="15"/>
      <c r="V5" s="15"/>
      <c r="W5" s="15">
        <v>55</v>
      </c>
      <c r="X5" s="15"/>
      <c r="Y5" s="15">
        <v>30</v>
      </c>
      <c r="Z5" s="93"/>
    </row>
    <row r="6" spans="1:26" ht="18" customHeight="1" x14ac:dyDescent="0.25">
      <c r="A6" s="11">
        <v>2</v>
      </c>
      <c r="B6" s="11">
        <v>2051</v>
      </c>
      <c r="C6" s="12" t="s">
        <v>341</v>
      </c>
      <c r="D6" s="11" t="s">
        <v>340</v>
      </c>
      <c r="E6" s="13" t="s">
        <v>88</v>
      </c>
      <c r="F6" s="11" t="s">
        <v>40</v>
      </c>
      <c r="G6" s="11">
        <f t="shared" si="0"/>
        <v>449.5</v>
      </c>
      <c r="H6" s="14"/>
      <c r="I6" s="15">
        <v>7</v>
      </c>
      <c r="J6" s="15"/>
      <c r="K6" s="15"/>
      <c r="L6" s="15">
        <v>30</v>
      </c>
      <c r="M6" s="15"/>
      <c r="N6" s="15">
        <v>47.5</v>
      </c>
      <c r="O6" s="15"/>
      <c r="P6" s="15"/>
      <c r="Q6" s="15"/>
      <c r="R6" s="15">
        <v>250</v>
      </c>
      <c r="S6" s="15"/>
      <c r="T6" s="15"/>
      <c r="U6" s="15"/>
      <c r="V6" s="15">
        <v>60</v>
      </c>
      <c r="W6" s="15"/>
      <c r="X6" s="15">
        <v>55</v>
      </c>
      <c r="Y6" s="15"/>
      <c r="Z6" s="93"/>
    </row>
    <row r="7" spans="1:26" ht="18" customHeight="1" x14ac:dyDescent="0.25">
      <c r="A7" s="11">
        <v>3</v>
      </c>
      <c r="B7" s="11">
        <v>1269</v>
      </c>
      <c r="C7" s="12" t="s">
        <v>343</v>
      </c>
      <c r="D7" s="11" t="s">
        <v>340</v>
      </c>
      <c r="E7" s="13" t="s">
        <v>24</v>
      </c>
      <c r="F7" s="11" t="s">
        <v>40</v>
      </c>
      <c r="G7" s="11">
        <f t="shared" si="0"/>
        <v>280</v>
      </c>
      <c r="H7" s="14"/>
      <c r="I7" s="15">
        <v>10</v>
      </c>
      <c r="J7" s="15"/>
      <c r="K7" s="15"/>
      <c r="L7" s="15">
        <v>35</v>
      </c>
      <c r="M7" s="15"/>
      <c r="N7" s="15">
        <v>55</v>
      </c>
      <c r="O7" s="15"/>
      <c r="P7" s="15"/>
      <c r="Q7" s="15"/>
      <c r="R7" s="15">
        <v>180</v>
      </c>
      <c r="S7" s="15"/>
      <c r="T7" s="15"/>
      <c r="U7" s="15"/>
      <c r="V7" s="15"/>
      <c r="W7" s="15"/>
      <c r="X7" s="15"/>
      <c r="Y7" s="15"/>
      <c r="Z7" s="93"/>
    </row>
    <row r="8" spans="1:26" ht="18" customHeight="1" x14ac:dyDescent="0.25">
      <c r="A8" s="11">
        <v>4</v>
      </c>
      <c r="B8" s="11">
        <v>2483</v>
      </c>
      <c r="C8" s="12" t="s">
        <v>342</v>
      </c>
      <c r="D8" s="11" t="s">
        <v>340</v>
      </c>
      <c r="E8" s="13" t="s">
        <v>24</v>
      </c>
      <c r="F8" s="11" t="s">
        <v>53</v>
      </c>
      <c r="G8" s="11">
        <f t="shared" si="0"/>
        <v>210</v>
      </c>
      <c r="H8" s="14"/>
      <c r="I8" s="15">
        <v>10</v>
      </c>
      <c r="J8" s="15"/>
      <c r="K8" s="15"/>
      <c r="L8" s="15"/>
      <c r="M8" s="15"/>
      <c r="N8" s="15"/>
      <c r="O8" s="15"/>
      <c r="P8" s="15"/>
      <c r="Q8" s="15"/>
      <c r="R8" s="15">
        <v>200</v>
      </c>
      <c r="S8" s="15"/>
      <c r="T8" s="15"/>
      <c r="U8" s="15"/>
      <c r="V8" s="15"/>
      <c r="W8" s="15"/>
      <c r="X8" s="15"/>
      <c r="Y8" s="15"/>
      <c r="Z8" s="93"/>
    </row>
    <row r="9" spans="1:26" ht="18" customHeight="1" x14ac:dyDescent="0.25">
      <c r="A9" s="11">
        <v>5</v>
      </c>
      <c r="B9" s="11">
        <v>23133</v>
      </c>
      <c r="C9" s="12" t="s">
        <v>348</v>
      </c>
      <c r="D9" s="11" t="s">
        <v>340</v>
      </c>
      <c r="E9" s="13" t="s">
        <v>85</v>
      </c>
      <c r="F9" s="11" t="s">
        <v>22</v>
      </c>
      <c r="G9" s="11">
        <f t="shared" si="0"/>
        <v>199.5</v>
      </c>
      <c r="H9" s="14"/>
      <c r="I9" s="15">
        <v>7</v>
      </c>
      <c r="J9" s="15">
        <v>17.5</v>
      </c>
      <c r="K9" s="15"/>
      <c r="L9" s="15"/>
      <c r="M9" s="15">
        <v>30</v>
      </c>
      <c r="N9" s="15"/>
      <c r="O9" s="15">
        <v>42.5</v>
      </c>
      <c r="P9" s="15"/>
      <c r="Q9" s="15"/>
      <c r="R9" s="15"/>
      <c r="S9" s="15"/>
      <c r="T9" s="15">
        <f>55/2</f>
        <v>27.5</v>
      </c>
      <c r="U9" s="15"/>
      <c r="V9" s="15"/>
      <c r="W9" s="15">
        <f>95/2</f>
        <v>47.5</v>
      </c>
      <c r="X9" s="15"/>
      <c r="Y9" s="15">
        <f>55/2</f>
        <v>27.5</v>
      </c>
      <c r="Z9" s="93"/>
    </row>
    <row r="10" spans="1:26" ht="18" customHeight="1" x14ac:dyDescent="0.25">
      <c r="A10" s="11">
        <v>6</v>
      </c>
      <c r="B10" s="11">
        <v>1277</v>
      </c>
      <c r="C10" s="12" t="s">
        <v>347</v>
      </c>
      <c r="D10" s="11" t="s">
        <v>340</v>
      </c>
      <c r="E10" s="45" t="s">
        <v>164</v>
      </c>
      <c r="F10" s="11" t="s">
        <v>40</v>
      </c>
      <c r="G10" s="11">
        <f t="shared" si="0"/>
        <v>195</v>
      </c>
      <c r="H10" s="14"/>
      <c r="I10" s="15">
        <v>5</v>
      </c>
      <c r="J10" s="15"/>
      <c r="K10" s="15"/>
      <c r="L10" s="15">
        <v>25</v>
      </c>
      <c r="M10" s="15"/>
      <c r="N10" s="15">
        <v>45</v>
      </c>
      <c r="O10" s="15"/>
      <c r="P10" s="15"/>
      <c r="Q10" s="15"/>
      <c r="R10" s="15">
        <v>120</v>
      </c>
      <c r="S10" s="15"/>
      <c r="T10" s="15"/>
      <c r="U10" s="15"/>
      <c r="V10" s="15"/>
      <c r="W10" s="15"/>
      <c r="X10" s="15"/>
      <c r="Y10" s="15"/>
      <c r="Z10" s="93"/>
    </row>
    <row r="11" spans="1:26" ht="18" customHeight="1" x14ac:dyDescent="0.25">
      <c r="A11" s="11">
        <v>7</v>
      </c>
      <c r="B11" s="11">
        <v>9186</v>
      </c>
      <c r="C11" s="12" t="s">
        <v>344</v>
      </c>
      <c r="D11" s="11" t="s">
        <v>340</v>
      </c>
      <c r="E11" s="13" t="s">
        <v>36</v>
      </c>
      <c r="F11" s="11" t="s">
        <v>40</v>
      </c>
      <c r="G11" s="11">
        <f t="shared" si="0"/>
        <v>160</v>
      </c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>
        <v>160</v>
      </c>
      <c r="S11" s="15"/>
      <c r="T11" s="15"/>
      <c r="U11" s="15"/>
      <c r="V11" s="15"/>
      <c r="W11" s="15"/>
      <c r="X11" s="15"/>
      <c r="Y11" s="15"/>
      <c r="Z11" s="93"/>
    </row>
    <row r="12" spans="1:26" ht="18" customHeight="1" x14ac:dyDescent="0.25">
      <c r="A12" s="11">
        <v>8</v>
      </c>
      <c r="B12" s="11">
        <v>40264</v>
      </c>
      <c r="C12" s="12" t="s">
        <v>345</v>
      </c>
      <c r="D12" s="11" t="s">
        <v>340</v>
      </c>
      <c r="E12" s="13" t="s">
        <v>39</v>
      </c>
      <c r="F12" s="11" t="s">
        <v>40</v>
      </c>
      <c r="G12" s="11">
        <f t="shared" si="0"/>
        <v>141</v>
      </c>
      <c r="H12" s="14"/>
      <c r="I12" s="15">
        <v>1</v>
      </c>
      <c r="J12" s="15"/>
      <c r="K12" s="15"/>
      <c r="L12" s="15"/>
      <c r="M12" s="15"/>
      <c r="N12" s="15"/>
      <c r="O12" s="15"/>
      <c r="P12" s="15"/>
      <c r="Q12" s="15"/>
      <c r="R12" s="15">
        <v>140</v>
      </c>
      <c r="S12" s="15"/>
      <c r="T12" s="15"/>
      <c r="U12" s="15"/>
      <c r="V12" s="15"/>
      <c r="W12" s="15"/>
      <c r="X12" s="15"/>
      <c r="Y12" s="15"/>
      <c r="Z12" s="93"/>
    </row>
    <row r="13" spans="1:26" ht="18" customHeight="1" x14ac:dyDescent="0.25">
      <c r="A13" s="11">
        <v>9</v>
      </c>
      <c r="B13" s="11">
        <v>63003</v>
      </c>
      <c r="C13" s="12" t="s">
        <v>346</v>
      </c>
      <c r="D13" s="11" t="s">
        <v>340</v>
      </c>
      <c r="E13" s="13" t="s">
        <v>24</v>
      </c>
      <c r="F13" s="11" t="s">
        <v>37</v>
      </c>
      <c r="G13" s="11">
        <f t="shared" si="0"/>
        <v>130</v>
      </c>
      <c r="H13" s="14"/>
      <c r="I13" s="15"/>
      <c r="J13" s="15"/>
      <c r="K13" s="15"/>
      <c r="L13" s="15"/>
      <c r="M13" s="15"/>
      <c r="N13" s="15"/>
      <c r="O13" s="15"/>
      <c r="P13" s="15"/>
      <c r="Q13" s="15"/>
      <c r="R13" s="15">
        <v>130</v>
      </c>
      <c r="S13" s="15"/>
      <c r="T13" s="15"/>
      <c r="U13" s="15"/>
      <c r="V13" s="15"/>
      <c r="W13" s="15"/>
      <c r="X13" s="15"/>
      <c r="Y13" s="15"/>
      <c r="Z13" s="93"/>
    </row>
    <row r="14" spans="1:26" ht="18" customHeight="1" x14ac:dyDescent="0.25">
      <c r="A14" s="11">
        <v>10</v>
      </c>
      <c r="B14" s="11">
        <v>63107</v>
      </c>
      <c r="C14" s="12" t="s">
        <v>350</v>
      </c>
      <c r="D14" s="11" t="s">
        <v>340</v>
      </c>
      <c r="E14" s="13" t="s">
        <v>24</v>
      </c>
      <c r="F14" s="11" t="s">
        <v>46</v>
      </c>
      <c r="G14" s="11">
        <f t="shared" si="0"/>
        <v>118</v>
      </c>
      <c r="H14" s="14"/>
      <c r="I14" s="15"/>
      <c r="J14" s="15"/>
      <c r="K14" s="15"/>
      <c r="L14" s="15"/>
      <c r="M14" s="15"/>
      <c r="N14" s="15"/>
      <c r="O14" s="15"/>
      <c r="P14" s="15"/>
      <c r="Q14" s="15">
        <v>75</v>
      </c>
      <c r="R14" s="15"/>
      <c r="S14" s="15">
        <v>25</v>
      </c>
      <c r="T14" s="15"/>
      <c r="U14" s="15">
        <v>18</v>
      </c>
      <c r="V14" s="15"/>
      <c r="W14" s="15"/>
      <c r="X14" s="15"/>
      <c r="Y14" s="15"/>
      <c r="Z14" s="93"/>
    </row>
    <row r="15" spans="1:26" ht="18" customHeight="1" x14ac:dyDescent="0.25">
      <c r="A15" s="11">
        <v>11</v>
      </c>
      <c r="B15" s="11">
        <v>11844</v>
      </c>
      <c r="C15" s="12" t="s">
        <v>349</v>
      </c>
      <c r="D15" s="11" t="s">
        <v>340</v>
      </c>
      <c r="E15" s="13" t="s">
        <v>39</v>
      </c>
      <c r="F15" s="11" t="s">
        <v>40</v>
      </c>
      <c r="G15" s="11">
        <f t="shared" si="0"/>
        <v>113.5</v>
      </c>
      <c r="H15" s="14"/>
      <c r="I15" s="15">
        <v>3</v>
      </c>
      <c r="J15" s="15"/>
      <c r="K15" s="15"/>
      <c r="L15" s="15">
        <v>18</v>
      </c>
      <c r="M15" s="15"/>
      <c r="N15" s="15">
        <v>42.5</v>
      </c>
      <c r="O15" s="15"/>
      <c r="P15" s="15"/>
      <c r="Q15" s="15"/>
      <c r="R15" s="15"/>
      <c r="S15" s="15"/>
      <c r="T15" s="15"/>
      <c r="U15" s="15"/>
      <c r="V15" s="15">
        <v>50</v>
      </c>
      <c r="W15" s="15"/>
      <c r="X15" s="15"/>
      <c r="Y15" s="15"/>
      <c r="Z15" s="93"/>
    </row>
    <row r="16" spans="1:26" ht="18" customHeight="1" x14ac:dyDescent="0.25">
      <c r="A16" s="11">
        <v>12</v>
      </c>
      <c r="B16" s="11">
        <v>50645</v>
      </c>
      <c r="C16" s="28" t="s">
        <v>397</v>
      </c>
      <c r="D16" s="29" t="s">
        <v>340</v>
      </c>
      <c r="E16" s="30" t="s">
        <v>24</v>
      </c>
      <c r="F16" s="29" t="s">
        <v>32</v>
      </c>
      <c r="G16" s="11">
        <f t="shared" si="0"/>
        <v>82.5</v>
      </c>
      <c r="H16" s="14"/>
      <c r="I16" s="15">
        <v>10</v>
      </c>
      <c r="J16" s="15"/>
      <c r="K16" s="15"/>
      <c r="L16" s="15"/>
      <c r="M16" s="15">
        <v>27.5</v>
      </c>
      <c r="N16" s="15"/>
      <c r="O16" s="15">
        <v>45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93"/>
    </row>
    <row r="17" spans="1:26" ht="18" customHeight="1" x14ac:dyDescent="0.25">
      <c r="A17" s="11">
        <v>13</v>
      </c>
      <c r="B17" s="11">
        <v>12876</v>
      </c>
      <c r="C17" s="28" t="s">
        <v>451</v>
      </c>
      <c r="D17" s="29" t="s">
        <v>340</v>
      </c>
      <c r="E17" s="30" t="s">
        <v>24</v>
      </c>
      <c r="F17" s="29" t="s">
        <v>424</v>
      </c>
      <c r="G17" s="11">
        <f t="shared" si="0"/>
        <v>65</v>
      </c>
      <c r="H17" s="14"/>
      <c r="I17" s="15">
        <v>10</v>
      </c>
      <c r="J17" s="15"/>
      <c r="K17" s="15">
        <v>55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93"/>
    </row>
    <row r="18" spans="1:26" ht="18" customHeight="1" x14ac:dyDescent="0.25">
      <c r="A18" s="11">
        <v>14</v>
      </c>
      <c r="B18" s="11">
        <v>63389</v>
      </c>
      <c r="C18" s="28" t="s">
        <v>396</v>
      </c>
      <c r="D18" s="29" t="s">
        <v>340</v>
      </c>
      <c r="E18" s="30" t="s">
        <v>24</v>
      </c>
      <c r="F18" s="29" t="s">
        <v>32</v>
      </c>
      <c r="G18" s="11">
        <f t="shared" si="0"/>
        <v>54.5</v>
      </c>
      <c r="H18" s="14"/>
      <c r="I18" s="15">
        <v>7</v>
      </c>
      <c r="J18" s="15"/>
      <c r="K18" s="15"/>
      <c r="L18" s="15"/>
      <c r="M18" s="15"/>
      <c r="N18" s="15"/>
      <c r="O18" s="15">
        <v>47.5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93"/>
    </row>
    <row r="19" spans="1:26" ht="18" customHeight="1" x14ac:dyDescent="0.25">
      <c r="A19" s="11">
        <v>15</v>
      </c>
      <c r="B19" s="11">
        <v>13239</v>
      </c>
      <c r="C19" s="28" t="s">
        <v>452</v>
      </c>
      <c r="D19" s="29" t="s">
        <v>340</v>
      </c>
      <c r="E19" s="30" t="s">
        <v>24</v>
      </c>
      <c r="F19" s="29" t="s">
        <v>424</v>
      </c>
      <c r="G19" s="11">
        <f t="shared" si="0"/>
        <v>52.5</v>
      </c>
      <c r="H19" s="25"/>
      <c r="I19" s="15">
        <v>5</v>
      </c>
      <c r="J19" s="15"/>
      <c r="K19" s="15">
        <v>47.5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93"/>
    </row>
    <row r="20" spans="1:26" ht="18" customHeight="1" x14ac:dyDescent="0.25">
      <c r="A20" s="11">
        <v>16</v>
      </c>
      <c r="B20" s="11">
        <v>30885</v>
      </c>
      <c r="C20" s="28" t="s">
        <v>453</v>
      </c>
      <c r="D20" s="29" t="s">
        <v>340</v>
      </c>
      <c r="E20" s="30" t="s">
        <v>24</v>
      </c>
      <c r="F20" s="29" t="s">
        <v>424</v>
      </c>
      <c r="G20" s="11">
        <f t="shared" si="0"/>
        <v>52</v>
      </c>
      <c r="H20" s="25"/>
      <c r="I20" s="15">
        <v>7</v>
      </c>
      <c r="J20" s="15"/>
      <c r="K20" s="15">
        <v>45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93"/>
    </row>
    <row r="21" spans="1:26" ht="18" customHeight="1" x14ac:dyDescent="0.25">
      <c r="A21" s="11">
        <v>17</v>
      </c>
      <c r="B21" s="11">
        <v>6820</v>
      </c>
      <c r="C21" s="28" t="s">
        <v>454</v>
      </c>
      <c r="D21" s="29" t="s">
        <v>340</v>
      </c>
      <c r="E21" s="30" t="s">
        <v>24</v>
      </c>
      <c r="F21" s="29" t="s">
        <v>250</v>
      </c>
      <c r="G21" s="11">
        <f t="shared" si="0"/>
        <v>42.5</v>
      </c>
      <c r="H21" s="25"/>
      <c r="I21" s="15"/>
      <c r="J21" s="15"/>
      <c r="K21" s="15">
        <v>42.5</v>
      </c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93"/>
    </row>
    <row r="22" spans="1:26" ht="18" customHeight="1" x14ac:dyDescent="0.25">
      <c r="A22" s="11">
        <v>18</v>
      </c>
      <c r="B22" s="11">
        <v>43668</v>
      </c>
      <c r="C22" s="12" t="s">
        <v>351</v>
      </c>
      <c r="D22" s="11" t="s">
        <v>340</v>
      </c>
      <c r="E22" s="13" t="s">
        <v>24</v>
      </c>
      <c r="F22" s="11" t="s">
        <v>46</v>
      </c>
      <c r="G22" s="11">
        <f t="shared" si="0"/>
        <v>35</v>
      </c>
      <c r="H22" s="2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>
        <v>35</v>
      </c>
      <c r="V22" s="15"/>
      <c r="W22" s="15"/>
      <c r="X22" s="15"/>
      <c r="Y22" s="15"/>
      <c r="Z22" s="93"/>
    </row>
    <row r="23" spans="1:26" ht="18" customHeight="1" x14ac:dyDescent="0.25">
      <c r="A23" s="11">
        <v>19</v>
      </c>
      <c r="B23" s="11">
        <v>7006</v>
      </c>
      <c r="C23" s="12" t="s">
        <v>352</v>
      </c>
      <c r="D23" s="11" t="s">
        <v>340</v>
      </c>
      <c r="E23" s="13" t="s">
        <v>24</v>
      </c>
      <c r="F23" s="11" t="s">
        <v>46</v>
      </c>
      <c r="G23" s="11">
        <f t="shared" si="0"/>
        <v>30</v>
      </c>
      <c r="H23" s="2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>
        <v>30</v>
      </c>
      <c r="T23" s="15"/>
      <c r="U23" s="15"/>
      <c r="V23" s="15"/>
      <c r="W23" s="15"/>
      <c r="X23" s="15"/>
      <c r="Y23" s="15"/>
      <c r="Z23" s="93"/>
    </row>
    <row r="24" spans="1:26" ht="18" customHeight="1" x14ac:dyDescent="0.25">
      <c r="A24" s="11">
        <v>20</v>
      </c>
      <c r="B24" s="11">
        <v>66117</v>
      </c>
      <c r="C24" s="12" t="s">
        <v>353</v>
      </c>
      <c r="D24" s="11" t="s">
        <v>340</v>
      </c>
      <c r="E24" s="13" t="s">
        <v>24</v>
      </c>
      <c r="F24" s="11" t="s">
        <v>46</v>
      </c>
      <c r="G24" s="11">
        <f t="shared" si="0"/>
        <v>27.5</v>
      </c>
      <c r="H24" s="2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>
        <v>27.5</v>
      </c>
      <c r="T24" s="15"/>
      <c r="U24" s="15"/>
      <c r="V24" s="15"/>
      <c r="W24" s="15"/>
      <c r="X24" s="15"/>
      <c r="Y24" s="15"/>
      <c r="Z24" s="93"/>
    </row>
    <row r="25" spans="1:26" ht="18" customHeight="1" x14ac:dyDescent="0.25">
      <c r="A25" s="11">
        <v>21</v>
      </c>
      <c r="B25" s="11">
        <v>14728</v>
      </c>
      <c r="C25" s="28" t="s">
        <v>506</v>
      </c>
      <c r="D25" s="29" t="s">
        <v>340</v>
      </c>
      <c r="E25" s="30" t="s">
        <v>24</v>
      </c>
      <c r="F25" s="29" t="s">
        <v>32</v>
      </c>
      <c r="G25" s="11">
        <f t="shared" si="0"/>
        <v>5</v>
      </c>
      <c r="H25" s="25"/>
      <c r="I25" s="15">
        <v>5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93"/>
    </row>
    <row r="26" spans="1:26" ht="7.25" customHeight="1" x14ac:dyDescent="0.25">
      <c r="A26" s="75"/>
      <c r="B26" s="75"/>
      <c r="C26" s="75"/>
      <c r="D26" s="75"/>
      <c r="E26" s="75"/>
      <c r="F26" s="75"/>
      <c r="G26" s="75"/>
      <c r="H26" s="76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7"/>
    </row>
  </sheetData>
  <sheetProtection algorithmName="SHA-512" hashValue="6PlzLiI9J1eOARqUhoJ+H16uWrAszX8g51MZv7gnJa96puHn+7YQZ7ch8c45Pm1JVfnZ/v006GsPtwVRRdwz6A==" saltValue="4ompCAEnoamKI3zwj8irmg==" spinCount="100000" sheet="1" objects="1" scenarios="1"/>
  <mergeCells count="21">
    <mergeCell ref="A26:Z26"/>
    <mergeCell ref="Z1:Z25"/>
    <mergeCell ref="K1:K2"/>
    <mergeCell ref="J1:J2"/>
    <mergeCell ref="V1:V2"/>
    <mergeCell ref="W1:W2"/>
    <mergeCell ref="X1:X2"/>
    <mergeCell ref="Y1:Y2"/>
    <mergeCell ref="A1:G1"/>
    <mergeCell ref="I1:I2"/>
    <mergeCell ref="Q1:Q2"/>
    <mergeCell ref="R1:R2"/>
    <mergeCell ref="S1:S2"/>
    <mergeCell ref="T1:T2"/>
    <mergeCell ref="U1:U2"/>
    <mergeCell ref="A2:G2"/>
    <mergeCell ref="P1:P2"/>
    <mergeCell ref="O1:O2"/>
    <mergeCell ref="N1:N2"/>
    <mergeCell ref="M1:M2"/>
    <mergeCell ref="L1:L2"/>
  </mergeCells>
  <phoneticPr fontId="8" type="noConversion"/>
  <conditionalFormatting sqref="B5:C25">
    <cfRule type="duplicateValues" dxfId="26" priority="1"/>
    <cfRule type="duplicateValues" dxfId="25" priority="2"/>
  </conditionalFormatting>
  <conditionalFormatting sqref="B8:C11 B1:C2 B4 B27:C1008">
    <cfRule type="expression" dxfId="24" priority="4">
      <formula>AND(COUNTIF($B$1:$C$2,B8)+COUNTIF($B$4:$C$4,B8)+COUNTIF($B$8:$C$65498,B8)&gt;1,NOT(ISBLANK(B8)))</formula>
    </cfRule>
  </conditionalFormatting>
  <conditionalFormatting sqref="B8:C25 B27:C29">
    <cfRule type="expression" dxfId="23" priority="3">
      <formula>AND(COUNTIF($B$9:$C$29,B8)+COUNTIF($B$8:$C$8,B8)&gt;1,NOT(ISBLANK(B8)))</formula>
    </cfRule>
  </conditionalFormatting>
  <conditionalFormatting sqref="B12:C20">
    <cfRule type="expression" dxfId="22" priority="591">
      <formula>AND(COUNTIF($B$1:$C$2,B27)+COUNTIF($B$4:$C$4,B27)+COUNTIF($B$8:$C$65498,B27)&gt;1,NOT(ISBLANK(B27)))</formula>
    </cfRule>
  </conditionalFormatting>
  <conditionalFormatting sqref="B21:C23">
    <cfRule type="expression" dxfId="21" priority="590">
      <formula>AND(COUNTIF($B$1:$C$2,B35)+COUNTIF($B$4:$C$4,B35)+COUNTIF($B$8:$C$65498,B35)&gt;1,NOT(ISBLANK(B35)))</formula>
    </cfRule>
  </conditionalFormatting>
  <conditionalFormatting sqref="B24:C24">
    <cfRule type="expression" dxfId="20" priority="314">
      <formula>AND(COUNTIF($B$1:$C$2,B35)+COUNTIF($B$4:$C$4,B35)+COUNTIF($B$8:$C$65498,B35)&gt;1,NOT(ISBLANK(B35)))</formula>
    </cfRule>
  </conditionalFormatting>
  <conditionalFormatting sqref="B25:C25">
    <cfRule type="expression" dxfId="19" priority="308">
      <formula>AND(COUNTIF($B$1:$C$2,B35)+COUNTIF($B$4:$C$4,B35)+COUNTIF($B$8:$C$65498,B35)&gt;1,NOT(ISBLANK(B35)))</formula>
    </cfRule>
  </conditionalFormatting>
  <conditionalFormatting sqref="C4">
    <cfRule type="expression" dxfId="18" priority="5">
      <formula>AND(COUNTIF($B$1:$C$2,C4)+COUNTIF($B$4:$C$4,C4)+COUNTIF($B$9:$C$65509,C4)&gt;1,NOT(ISBLANK(C4)))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Planilha13"/>
  <dimension ref="A1:Y24"/>
  <sheetViews>
    <sheetView workbookViewId="0">
      <pane ySplit="4" topLeftCell="A5" activePane="bottomLeft" state="frozen"/>
      <selection pane="bottomLeft"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1.81640625" customWidth="1"/>
    <col min="4" max="4" width="6.90625" customWidth="1"/>
    <col min="5" max="5" width="51.6328125" customWidth="1"/>
    <col min="6" max="6" width="6.6328125" customWidth="1"/>
    <col min="7" max="7" width="8" customWidth="1"/>
    <col min="8" max="8" width="1" customWidth="1"/>
    <col min="9" max="9" width="4.90625" customWidth="1"/>
    <col min="10" max="10" width="6.36328125" customWidth="1"/>
    <col min="11" max="11" width="6.6328125" customWidth="1"/>
    <col min="12" max="12" width="6.1796875" customWidth="1"/>
    <col min="13" max="23" width="6" customWidth="1"/>
    <col min="24" max="24" width="1" customWidth="1"/>
    <col min="25" max="32" width="8" customWidth="1"/>
  </cols>
  <sheetData>
    <row r="1" spans="1:25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0" t="s">
        <v>467</v>
      </c>
      <c r="K1" s="79" t="s">
        <v>422</v>
      </c>
      <c r="L1" s="73" t="s">
        <v>417</v>
      </c>
      <c r="M1" s="72" t="s">
        <v>404</v>
      </c>
      <c r="N1" s="70" t="s">
        <v>384</v>
      </c>
      <c r="O1" s="70" t="s">
        <v>380</v>
      </c>
      <c r="P1" s="70" t="s">
        <v>0</v>
      </c>
      <c r="Q1" s="82" t="s">
        <v>1</v>
      </c>
      <c r="R1" s="82" t="s">
        <v>2</v>
      </c>
      <c r="S1" s="70" t="s">
        <v>3</v>
      </c>
      <c r="T1" s="82" t="s">
        <v>4</v>
      </c>
      <c r="U1" s="70" t="s">
        <v>6</v>
      </c>
      <c r="V1" s="70" t="s">
        <v>7</v>
      </c>
      <c r="W1" s="82" t="s">
        <v>8</v>
      </c>
      <c r="X1" s="93"/>
    </row>
    <row r="2" spans="1:25" ht="64.5" customHeight="1" x14ac:dyDescent="0.25">
      <c r="A2" s="87" t="s">
        <v>513</v>
      </c>
      <c r="B2" s="88"/>
      <c r="C2" s="88"/>
      <c r="D2" s="88"/>
      <c r="E2" s="88"/>
      <c r="F2" s="88"/>
      <c r="G2" s="89"/>
      <c r="H2" s="2"/>
      <c r="I2" s="81"/>
      <c r="J2" s="71"/>
      <c r="K2" s="80"/>
      <c r="L2" s="74"/>
      <c r="M2" s="71"/>
      <c r="N2" s="71"/>
      <c r="O2" s="71"/>
      <c r="P2" s="81"/>
      <c r="Q2" s="83"/>
      <c r="R2" s="83"/>
      <c r="S2" s="81"/>
      <c r="T2" s="83"/>
      <c r="U2" s="81"/>
      <c r="V2" s="81"/>
      <c r="W2" s="83"/>
      <c r="X2" s="93"/>
    </row>
    <row r="3" spans="1:25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45991</v>
      </c>
      <c r="K3" s="7">
        <v>45984</v>
      </c>
      <c r="L3" s="7">
        <v>45970</v>
      </c>
      <c r="M3" s="7">
        <v>45950</v>
      </c>
      <c r="N3" s="7">
        <v>45935</v>
      </c>
      <c r="O3" s="7">
        <v>45928</v>
      </c>
      <c r="P3" s="7">
        <v>45914</v>
      </c>
      <c r="Q3" s="7">
        <v>45865</v>
      </c>
      <c r="R3" s="7">
        <v>45844</v>
      </c>
      <c r="S3" s="7">
        <v>45823</v>
      </c>
      <c r="T3" s="7">
        <v>45809</v>
      </c>
      <c r="U3" s="7">
        <v>45753</v>
      </c>
      <c r="V3" s="7">
        <v>45704</v>
      </c>
      <c r="W3" s="7">
        <v>45697</v>
      </c>
      <c r="X3" s="93"/>
    </row>
    <row r="4" spans="1:25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17</v>
      </c>
      <c r="K4" s="44" t="s">
        <v>18</v>
      </c>
      <c r="L4" s="44" t="s">
        <v>16</v>
      </c>
      <c r="M4" s="26" t="s">
        <v>18</v>
      </c>
      <c r="N4" s="26" t="s">
        <v>18</v>
      </c>
      <c r="O4" s="26" t="s">
        <v>18</v>
      </c>
      <c r="P4" s="10" t="s">
        <v>14</v>
      </c>
      <c r="Q4" s="10" t="s">
        <v>15</v>
      </c>
      <c r="R4" s="10" t="s">
        <v>16</v>
      </c>
      <c r="S4" s="10" t="s">
        <v>16</v>
      </c>
      <c r="T4" s="10" t="s">
        <v>17</v>
      </c>
      <c r="U4" s="10" t="s">
        <v>18</v>
      </c>
      <c r="V4" s="10" t="s">
        <v>16</v>
      </c>
      <c r="W4" s="10" t="s">
        <v>16</v>
      </c>
      <c r="X4" s="93"/>
    </row>
    <row r="5" spans="1:25" ht="18" customHeight="1" x14ac:dyDescent="0.25">
      <c r="A5" s="11">
        <v>1</v>
      </c>
      <c r="B5" s="11">
        <v>2810</v>
      </c>
      <c r="C5" s="12" t="s">
        <v>356</v>
      </c>
      <c r="D5" s="11" t="s">
        <v>355</v>
      </c>
      <c r="E5" s="13" t="s">
        <v>24</v>
      </c>
      <c r="F5" s="11" t="s">
        <v>22</v>
      </c>
      <c r="G5" s="11">
        <f t="shared" ref="G5:G23" si="0">SUM(I5:W5)</f>
        <v>620</v>
      </c>
      <c r="H5" s="14"/>
      <c r="I5" s="15">
        <v>7</v>
      </c>
      <c r="J5" s="15">
        <v>18</v>
      </c>
      <c r="K5" s="15"/>
      <c r="L5" s="15">
        <v>30</v>
      </c>
      <c r="M5" s="15">
        <v>85</v>
      </c>
      <c r="N5" s="15">
        <v>47.5</v>
      </c>
      <c r="O5" s="15">
        <v>45</v>
      </c>
      <c r="P5" s="15">
        <v>55</v>
      </c>
      <c r="Q5" s="15">
        <v>160</v>
      </c>
      <c r="R5" s="15"/>
      <c r="S5" s="15">
        <f>55/2</f>
        <v>27.5</v>
      </c>
      <c r="T5" s="15"/>
      <c r="U5" s="15">
        <v>80</v>
      </c>
      <c r="V5" s="15">
        <v>35</v>
      </c>
      <c r="W5" s="15">
        <v>30</v>
      </c>
      <c r="X5" s="93"/>
    </row>
    <row r="6" spans="1:25" ht="18" customHeight="1" x14ac:dyDescent="0.25">
      <c r="A6" s="11">
        <v>2</v>
      </c>
      <c r="B6" s="11">
        <v>17761</v>
      </c>
      <c r="C6" s="12" t="s">
        <v>357</v>
      </c>
      <c r="D6" s="11" t="s">
        <v>355</v>
      </c>
      <c r="E6" s="13" t="s">
        <v>24</v>
      </c>
      <c r="F6" s="11" t="s">
        <v>22</v>
      </c>
      <c r="G6" s="11">
        <f t="shared" si="0"/>
        <v>497.5</v>
      </c>
      <c r="H6" s="14"/>
      <c r="I6" s="15">
        <v>5</v>
      </c>
      <c r="J6" s="15">
        <v>30</v>
      </c>
      <c r="K6" s="15"/>
      <c r="L6" s="15"/>
      <c r="M6" s="15">
        <v>95</v>
      </c>
      <c r="N6" s="15"/>
      <c r="O6" s="15">
        <v>47.5</v>
      </c>
      <c r="P6" s="15"/>
      <c r="Q6" s="15">
        <v>200</v>
      </c>
      <c r="R6" s="15"/>
      <c r="S6" s="15">
        <f>50/2</f>
        <v>25</v>
      </c>
      <c r="T6" s="15"/>
      <c r="U6" s="15">
        <v>95</v>
      </c>
      <c r="V6" s="15"/>
      <c r="W6" s="15"/>
      <c r="X6" s="93"/>
    </row>
    <row r="7" spans="1:25" ht="18" customHeight="1" x14ac:dyDescent="0.25">
      <c r="A7" s="11">
        <v>3</v>
      </c>
      <c r="B7" s="11">
        <v>45228</v>
      </c>
      <c r="C7" s="12" t="s">
        <v>354</v>
      </c>
      <c r="D7" s="11" t="s">
        <v>355</v>
      </c>
      <c r="E7" s="13" t="s">
        <v>226</v>
      </c>
      <c r="F7" s="11" t="s">
        <v>22</v>
      </c>
      <c r="G7" s="11">
        <f t="shared" si="0"/>
        <v>490</v>
      </c>
      <c r="H7" s="14"/>
      <c r="I7" s="15">
        <v>10</v>
      </c>
      <c r="J7" s="15">
        <v>35</v>
      </c>
      <c r="K7" s="15"/>
      <c r="L7" s="15"/>
      <c r="M7" s="15"/>
      <c r="N7" s="15"/>
      <c r="O7" s="15">
        <v>55</v>
      </c>
      <c r="P7" s="15"/>
      <c r="Q7" s="15">
        <v>250</v>
      </c>
      <c r="R7" s="15"/>
      <c r="S7" s="15">
        <v>30</v>
      </c>
      <c r="T7" s="15"/>
      <c r="U7" s="15">
        <v>110</v>
      </c>
      <c r="V7" s="15"/>
      <c r="W7" s="15"/>
      <c r="X7" s="93"/>
    </row>
    <row r="8" spans="1:25" ht="18" customHeight="1" x14ac:dyDescent="0.25">
      <c r="A8" s="11">
        <v>4</v>
      </c>
      <c r="B8" s="11">
        <v>41355</v>
      </c>
      <c r="C8" s="12" t="s">
        <v>358</v>
      </c>
      <c r="D8" s="11" t="s">
        <v>355</v>
      </c>
      <c r="E8" s="13" t="s">
        <v>24</v>
      </c>
      <c r="F8" s="11" t="s">
        <v>37</v>
      </c>
      <c r="G8" s="11">
        <f t="shared" si="0"/>
        <v>300</v>
      </c>
      <c r="H8" s="14"/>
      <c r="I8" s="15"/>
      <c r="J8" s="15"/>
      <c r="K8" s="15"/>
      <c r="L8" s="15"/>
      <c r="M8" s="15"/>
      <c r="N8" s="15"/>
      <c r="O8" s="15"/>
      <c r="P8" s="15"/>
      <c r="Q8" s="15">
        <v>300</v>
      </c>
      <c r="R8" s="15"/>
      <c r="S8" s="15"/>
      <c r="T8" s="15"/>
      <c r="U8" s="15"/>
      <c r="V8" s="15"/>
      <c r="W8" s="15"/>
      <c r="X8" s="93"/>
    </row>
    <row r="9" spans="1:25" ht="18" customHeight="1" x14ac:dyDescent="0.25">
      <c r="A9" s="11">
        <v>4</v>
      </c>
      <c r="B9" s="11">
        <v>15432</v>
      </c>
      <c r="C9" s="12" t="s">
        <v>360</v>
      </c>
      <c r="D9" s="11" t="s">
        <v>355</v>
      </c>
      <c r="E9" s="13" t="s">
        <v>245</v>
      </c>
      <c r="F9" s="11" t="s">
        <v>40</v>
      </c>
      <c r="G9" s="11">
        <f t="shared" si="0"/>
        <v>300</v>
      </c>
      <c r="H9" s="14"/>
      <c r="I9" s="15">
        <v>10</v>
      </c>
      <c r="J9" s="15"/>
      <c r="K9" s="15"/>
      <c r="L9" s="15"/>
      <c r="M9" s="15">
        <v>110</v>
      </c>
      <c r="N9" s="15"/>
      <c r="O9" s="15"/>
      <c r="P9" s="15"/>
      <c r="Q9" s="15">
        <v>180</v>
      </c>
      <c r="R9" s="15"/>
      <c r="S9" s="15"/>
      <c r="T9" s="15"/>
      <c r="U9" s="15"/>
      <c r="V9" s="15"/>
      <c r="W9" s="15"/>
      <c r="X9" s="93"/>
    </row>
    <row r="10" spans="1:25" ht="18" customHeight="1" x14ac:dyDescent="0.25">
      <c r="A10" s="11">
        <v>6</v>
      </c>
      <c r="B10" s="11">
        <v>10979</v>
      </c>
      <c r="C10" s="12" t="s">
        <v>359</v>
      </c>
      <c r="D10" s="11" t="s">
        <v>355</v>
      </c>
      <c r="E10" s="13" t="s">
        <v>24</v>
      </c>
      <c r="F10" s="11" t="s">
        <v>46</v>
      </c>
      <c r="G10" s="11">
        <f t="shared" si="0"/>
        <v>255</v>
      </c>
      <c r="H10" s="14"/>
      <c r="I10" s="15"/>
      <c r="J10" s="15"/>
      <c r="K10" s="15"/>
      <c r="L10" s="15"/>
      <c r="M10" s="15"/>
      <c r="N10" s="15"/>
      <c r="O10" s="15"/>
      <c r="P10" s="15">
        <v>75</v>
      </c>
      <c r="Q10" s="15">
        <v>140</v>
      </c>
      <c r="R10" s="15">
        <v>30</v>
      </c>
      <c r="S10" s="15"/>
      <c r="T10" s="15">
        <f>20/2</f>
        <v>10</v>
      </c>
      <c r="U10" s="15"/>
      <c r="V10" s="15"/>
      <c r="W10" s="15"/>
      <c r="X10" s="93"/>
    </row>
    <row r="11" spans="1:25" ht="18" customHeight="1" x14ac:dyDescent="0.25">
      <c r="A11" s="11">
        <v>7</v>
      </c>
      <c r="B11" s="11">
        <v>30413</v>
      </c>
      <c r="C11" s="12" t="s">
        <v>361</v>
      </c>
      <c r="D11" s="11" t="s">
        <v>355</v>
      </c>
      <c r="E11" s="13" t="s">
        <v>24</v>
      </c>
      <c r="F11" s="11" t="s">
        <v>40</v>
      </c>
      <c r="G11" s="11">
        <f t="shared" si="0"/>
        <v>130</v>
      </c>
      <c r="H11" s="14"/>
      <c r="I11" s="15"/>
      <c r="J11" s="15"/>
      <c r="K11" s="15"/>
      <c r="L11" s="15"/>
      <c r="M11" s="15"/>
      <c r="N11" s="15"/>
      <c r="O11" s="15"/>
      <c r="P11" s="15"/>
      <c r="Q11" s="15">
        <v>130</v>
      </c>
      <c r="R11" s="15"/>
      <c r="S11" s="15"/>
      <c r="T11" s="15"/>
      <c r="U11" s="15"/>
      <c r="V11" s="15"/>
      <c r="W11" s="15"/>
      <c r="X11" s="93"/>
    </row>
    <row r="12" spans="1:25" ht="18" customHeight="1" x14ac:dyDescent="0.25">
      <c r="A12" s="11">
        <v>8</v>
      </c>
      <c r="B12" s="11">
        <v>36754</v>
      </c>
      <c r="C12" s="28" t="s">
        <v>411</v>
      </c>
      <c r="D12" s="29" t="s">
        <v>355</v>
      </c>
      <c r="E12" s="30" t="s">
        <v>24</v>
      </c>
      <c r="F12" s="29" t="s">
        <v>40</v>
      </c>
      <c r="G12" s="11">
        <f t="shared" si="0"/>
        <v>97</v>
      </c>
      <c r="H12" s="14"/>
      <c r="I12" s="15">
        <v>7</v>
      </c>
      <c r="J12" s="15"/>
      <c r="K12" s="15"/>
      <c r="L12" s="15"/>
      <c r="M12" s="15">
        <v>90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93"/>
    </row>
    <row r="13" spans="1:25" ht="18" customHeight="1" x14ac:dyDescent="0.25">
      <c r="A13" s="11">
        <v>9</v>
      </c>
      <c r="B13" s="11">
        <v>23885</v>
      </c>
      <c r="C13" s="12" t="s">
        <v>362</v>
      </c>
      <c r="D13" s="11" t="s">
        <v>355</v>
      </c>
      <c r="E13" s="13" t="s">
        <v>24</v>
      </c>
      <c r="F13" s="11" t="s">
        <v>46</v>
      </c>
      <c r="G13" s="11">
        <f t="shared" si="0"/>
        <v>92.5</v>
      </c>
      <c r="H13" s="14"/>
      <c r="I13" s="15"/>
      <c r="J13" s="15"/>
      <c r="K13" s="15"/>
      <c r="L13" s="15"/>
      <c r="M13" s="15"/>
      <c r="N13" s="15"/>
      <c r="O13" s="15"/>
      <c r="P13" s="15">
        <v>65</v>
      </c>
      <c r="Q13" s="15"/>
      <c r="R13" s="15">
        <v>27.5</v>
      </c>
      <c r="S13" s="15"/>
      <c r="T13" s="15"/>
      <c r="U13" s="15"/>
      <c r="V13" s="15"/>
      <c r="W13" s="15"/>
      <c r="X13" s="93"/>
    </row>
    <row r="14" spans="1:25" ht="18" customHeight="1" x14ac:dyDescent="0.25">
      <c r="A14" s="11">
        <v>10</v>
      </c>
      <c r="B14" s="11">
        <v>64034</v>
      </c>
      <c r="C14" s="28" t="s">
        <v>412</v>
      </c>
      <c r="D14" s="29" t="s">
        <v>355</v>
      </c>
      <c r="E14" s="30" t="s">
        <v>182</v>
      </c>
      <c r="F14" s="29" t="s">
        <v>40</v>
      </c>
      <c r="G14" s="11">
        <f t="shared" si="0"/>
        <v>82</v>
      </c>
      <c r="H14" s="14"/>
      <c r="I14" s="15">
        <v>2</v>
      </c>
      <c r="J14" s="15"/>
      <c r="K14" s="15"/>
      <c r="L14" s="15"/>
      <c r="M14" s="15">
        <v>80</v>
      </c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93"/>
    </row>
    <row r="15" spans="1:25" ht="18" customHeight="1" x14ac:dyDescent="0.25">
      <c r="A15" s="11">
        <v>11</v>
      </c>
      <c r="B15" s="11">
        <v>19600</v>
      </c>
      <c r="C15" s="28" t="s">
        <v>398</v>
      </c>
      <c r="D15" s="29" t="s">
        <v>355</v>
      </c>
      <c r="E15" s="30" t="s">
        <v>24</v>
      </c>
      <c r="F15" s="29" t="s">
        <v>32</v>
      </c>
      <c r="G15" s="11">
        <f t="shared" si="0"/>
        <v>65</v>
      </c>
      <c r="H15" s="14"/>
      <c r="I15" s="15">
        <v>10</v>
      </c>
      <c r="J15" s="15"/>
      <c r="K15" s="15"/>
      <c r="L15" s="15"/>
      <c r="M15" s="15"/>
      <c r="N15" s="15">
        <v>55</v>
      </c>
      <c r="O15" s="15"/>
      <c r="P15" s="15"/>
      <c r="Q15" s="15"/>
      <c r="R15" s="15"/>
      <c r="S15" s="15"/>
      <c r="T15" s="15"/>
      <c r="U15" s="15"/>
      <c r="V15" s="15"/>
      <c r="W15" s="15"/>
      <c r="X15" s="93"/>
      <c r="Y15" s="61"/>
    </row>
    <row r="16" spans="1:25" ht="18" customHeight="1" x14ac:dyDescent="0.25">
      <c r="A16" s="11">
        <v>12</v>
      </c>
      <c r="B16" s="11">
        <v>32052</v>
      </c>
      <c r="C16" s="28" t="s">
        <v>456</v>
      </c>
      <c r="D16" s="29" t="s">
        <v>355</v>
      </c>
      <c r="E16" s="30" t="s">
        <v>24</v>
      </c>
      <c r="F16" s="29" t="s">
        <v>424</v>
      </c>
      <c r="G16" s="11">
        <f t="shared" si="0"/>
        <v>57.5</v>
      </c>
      <c r="H16" s="14"/>
      <c r="I16" s="15">
        <v>10</v>
      </c>
      <c r="J16" s="15"/>
      <c r="K16" s="15">
        <v>47.5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93"/>
    </row>
    <row r="17" spans="1:25" ht="18" customHeight="1" x14ac:dyDescent="0.25">
      <c r="A17" s="11">
        <v>13</v>
      </c>
      <c r="B17" s="11">
        <v>13237</v>
      </c>
      <c r="C17" s="28" t="s">
        <v>455</v>
      </c>
      <c r="D17" s="29" t="s">
        <v>355</v>
      </c>
      <c r="E17" s="30" t="s">
        <v>24</v>
      </c>
      <c r="F17" s="29" t="s">
        <v>174</v>
      </c>
      <c r="G17" s="11">
        <f t="shared" si="0"/>
        <v>55</v>
      </c>
      <c r="H17" s="14"/>
      <c r="I17" s="15"/>
      <c r="J17" s="15"/>
      <c r="K17" s="15">
        <v>55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93"/>
    </row>
    <row r="18" spans="1:25" ht="18" customHeight="1" x14ac:dyDescent="0.25">
      <c r="A18" s="11">
        <v>14</v>
      </c>
      <c r="B18" s="11">
        <v>27580</v>
      </c>
      <c r="C18" s="12" t="s">
        <v>468</v>
      </c>
      <c r="D18" s="11" t="s">
        <v>355</v>
      </c>
      <c r="E18" s="13" t="s">
        <v>24</v>
      </c>
      <c r="F18" s="11" t="s">
        <v>22</v>
      </c>
      <c r="G18" s="11">
        <f t="shared" si="0"/>
        <v>23</v>
      </c>
      <c r="H18" s="25"/>
      <c r="I18" s="15">
        <v>3</v>
      </c>
      <c r="J18" s="15">
        <v>20</v>
      </c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93"/>
    </row>
    <row r="19" spans="1:25" ht="18" customHeight="1" x14ac:dyDescent="0.25">
      <c r="A19" s="11">
        <v>15</v>
      </c>
      <c r="B19" s="11">
        <v>13075</v>
      </c>
      <c r="C19" s="12" t="s">
        <v>363</v>
      </c>
      <c r="D19" s="11" t="s">
        <v>355</v>
      </c>
      <c r="E19" s="13" t="s">
        <v>24</v>
      </c>
      <c r="F19" s="11" t="s">
        <v>53</v>
      </c>
      <c r="G19" s="11">
        <f t="shared" si="0"/>
        <v>20.5</v>
      </c>
      <c r="H19" s="25"/>
      <c r="I19" s="15">
        <v>3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>
        <f>35/2</f>
        <v>17.5</v>
      </c>
      <c r="U19" s="15"/>
      <c r="V19" s="15"/>
      <c r="W19" s="15"/>
      <c r="X19" s="93"/>
    </row>
    <row r="20" spans="1:25" ht="18" customHeight="1" x14ac:dyDescent="0.25">
      <c r="A20" s="11">
        <v>16</v>
      </c>
      <c r="B20" s="11">
        <v>3696</v>
      </c>
      <c r="C20" s="12" t="s">
        <v>365</v>
      </c>
      <c r="D20" s="11" t="s">
        <v>355</v>
      </c>
      <c r="E20" s="13" t="s">
        <v>24</v>
      </c>
      <c r="F20" s="11" t="s">
        <v>53</v>
      </c>
      <c r="G20" s="11">
        <f t="shared" si="0"/>
        <v>19.5</v>
      </c>
      <c r="H20" s="25"/>
      <c r="I20" s="15">
        <v>7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>
        <f>25/2</f>
        <v>12.5</v>
      </c>
      <c r="U20" s="15"/>
      <c r="V20" s="15"/>
      <c r="W20" s="15"/>
      <c r="X20" s="93"/>
    </row>
    <row r="21" spans="1:25" ht="18" customHeight="1" x14ac:dyDescent="0.25">
      <c r="A21" s="11">
        <v>17</v>
      </c>
      <c r="B21" s="11">
        <v>9455</v>
      </c>
      <c r="C21" s="12" t="s">
        <v>364</v>
      </c>
      <c r="D21" s="11" t="s">
        <v>355</v>
      </c>
      <c r="E21" s="13" t="s">
        <v>24</v>
      </c>
      <c r="F21" s="11" t="s">
        <v>46</v>
      </c>
      <c r="G21" s="11">
        <f t="shared" si="0"/>
        <v>15</v>
      </c>
      <c r="H21" s="2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>
        <f>30/2</f>
        <v>15</v>
      </c>
      <c r="U21" s="15"/>
      <c r="V21" s="15"/>
      <c r="W21" s="15"/>
      <c r="X21" s="93"/>
    </row>
    <row r="22" spans="1:25" ht="18" customHeight="1" x14ac:dyDescent="0.25">
      <c r="A22" s="11">
        <v>18</v>
      </c>
      <c r="B22" s="11">
        <v>21886</v>
      </c>
      <c r="C22" s="28" t="s">
        <v>501</v>
      </c>
      <c r="D22" s="29" t="s">
        <v>355</v>
      </c>
      <c r="E22" s="30" t="s">
        <v>24</v>
      </c>
      <c r="F22" s="29" t="s">
        <v>53</v>
      </c>
      <c r="G22" s="11">
        <f t="shared" si="0"/>
        <v>10</v>
      </c>
      <c r="H22" s="25"/>
      <c r="I22" s="15">
        <v>10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93"/>
    </row>
    <row r="23" spans="1:25" ht="18" customHeight="1" x14ac:dyDescent="0.25">
      <c r="A23" s="11">
        <v>19</v>
      </c>
      <c r="B23" s="11">
        <v>58810</v>
      </c>
      <c r="C23" s="28" t="s">
        <v>502</v>
      </c>
      <c r="D23" s="29" t="s">
        <v>355</v>
      </c>
      <c r="E23" s="30" t="s">
        <v>24</v>
      </c>
      <c r="F23" s="29" t="s">
        <v>53</v>
      </c>
      <c r="G23" s="11">
        <f t="shared" si="0"/>
        <v>5</v>
      </c>
      <c r="H23" s="14"/>
      <c r="I23" s="15">
        <v>5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93"/>
    </row>
    <row r="24" spans="1:25" ht="6" customHeight="1" x14ac:dyDescent="0.25">
      <c r="A24" s="76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7"/>
      <c r="Y24" s="51"/>
    </row>
  </sheetData>
  <sheetProtection algorithmName="SHA-512" hashValue="OoDpj8wPIh+w6LTh32YCPhyJXF/MKTCfYHtH5iwY7as2EpzcH/+jKkv16uqVB/ZF67JPPagZozDDqhHb9+enIg==" saltValue="Dzz5aEVCrtr9tfOxDqiEWQ==" spinCount="100000" sheet="1" objects="1" scenarios="1"/>
  <mergeCells count="19">
    <mergeCell ref="A24:X24"/>
    <mergeCell ref="X1:X23"/>
    <mergeCell ref="K1:K2"/>
    <mergeCell ref="J1:J2"/>
    <mergeCell ref="U1:U2"/>
    <mergeCell ref="V1:V2"/>
    <mergeCell ref="W1:W2"/>
    <mergeCell ref="A1:G1"/>
    <mergeCell ref="I1:I2"/>
    <mergeCell ref="P1:P2"/>
    <mergeCell ref="Q1:Q2"/>
    <mergeCell ref="R1:R2"/>
    <mergeCell ref="S1:S2"/>
    <mergeCell ref="T1:T2"/>
    <mergeCell ref="A2:G2"/>
    <mergeCell ref="O1:O2"/>
    <mergeCell ref="N1:N2"/>
    <mergeCell ref="M1:M2"/>
    <mergeCell ref="L1:L2"/>
  </mergeCells>
  <conditionalFormatting sqref="B1:C2 B4">
    <cfRule type="expression" dxfId="17" priority="3">
      <formula>AND(COUNTIF($B$1:$C$2,B24)+COUNTIF($B$4:$C$4,B24)+COUNTIF($B$24:$C$65521,B24)&gt;1,NOT(ISBLANK(B24)))</formula>
    </cfRule>
  </conditionalFormatting>
  <conditionalFormatting sqref="B5:C23">
    <cfRule type="duplicateValues" dxfId="16" priority="1"/>
    <cfRule type="duplicateValues" dxfId="15" priority="2"/>
  </conditionalFormatting>
  <conditionalFormatting sqref="B25:C1005">
    <cfRule type="expression" dxfId="14" priority="568">
      <formula>AND(COUNTIF($B$1:$C$2,B43)+COUNTIF($B$4:$C$4,B43)+COUNTIF($B$24:$C$65521,B43)&gt;1,NOT(ISBLANK(B43)))</formula>
    </cfRule>
  </conditionalFormatting>
  <conditionalFormatting sqref="C4">
    <cfRule type="expression" dxfId="13" priority="4">
      <formula>AND(COUNTIF($B$1:$C$2,C4)+COUNTIF($B$4:$C$4,C4)+COUNTIF($B$11:$C$65506,C4)&gt;1,NOT(ISBLANK(C4)))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Planilha14"/>
  <dimension ref="A1:N10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9.90625" customWidth="1"/>
    <col min="4" max="4" width="8.453125" customWidth="1"/>
    <col min="5" max="5" width="60.08984375" customWidth="1"/>
    <col min="6" max="6" width="7.81640625" customWidth="1"/>
    <col min="7" max="7" width="8" customWidth="1"/>
    <col min="8" max="8" width="1" customWidth="1"/>
    <col min="9" max="13" width="6.81640625" customWidth="1"/>
    <col min="14" max="14" width="1" customWidth="1"/>
    <col min="15" max="28" width="8" customWidth="1"/>
  </cols>
  <sheetData>
    <row r="1" spans="1:14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2" t="s">
        <v>418</v>
      </c>
      <c r="K1" s="72" t="s">
        <v>404</v>
      </c>
      <c r="L1" s="82" t="s">
        <v>1</v>
      </c>
      <c r="M1" s="82" t="s">
        <v>2</v>
      </c>
      <c r="N1" s="93"/>
    </row>
    <row r="2" spans="1:14" ht="64.5" customHeight="1" x14ac:dyDescent="0.25">
      <c r="A2" s="87" t="s">
        <v>512</v>
      </c>
      <c r="B2" s="88"/>
      <c r="C2" s="88"/>
      <c r="D2" s="88"/>
      <c r="E2" s="88"/>
      <c r="F2" s="88"/>
      <c r="G2" s="89"/>
      <c r="H2" s="2"/>
      <c r="I2" s="81"/>
      <c r="J2" s="71"/>
      <c r="K2" s="71"/>
      <c r="L2" s="83"/>
      <c r="M2" s="83"/>
      <c r="N2" s="93"/>
    </row>
    <row r="3" spans="1:14" ht="18" customHeight="1" x14ac:dyDescent="0.25">
      <c r="A3" s="3"/>
      <c r="B3" s="4"/>
      <c r="C3" s="4"/>
      <c r="D3" s="4"/>
      <c r="E3" s="4"/>
      <c r="F3" s="4"/>
      <c r="G3" s="5"/>
      <c r="H3" s="6"/>
      <c r="J3" s="47">
        <v>45977</v>
      </c>
      <c r="K3" s="7">
        <v>45950</v>
      </c>
      <c r="L3" s="7">
        <v>45865</v>
      </c>
      <c r="M3" s="7">
        <v>45844</v>
      </c>
      <c r="N3" s="93"/>
    </row>
    <row r="4" spans="1:14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48" t="s">
        <v>17</v>
      </c>
      <c r="K4" s="26" t="s">
        <v>18</v>
      </c>
      <c r="L4" s="10" t="s">
        <v>15</v>
      </c>
      <c r="M4" s="10" t="s">
        <v>16</v>
      </c>
      <c r="N4" s="93"/>
    </row>
    <row r="5" spans="1:14" ht="18" customHeight="1" x14ac:dyDescent="0.25">
      <c r="A5" s="11">
        <v>1</v>
      </c>
      <c r="B5" s="11">
        <v>9455</v>
      </c>
      <c r="C5" s="12" t="s">
        <v>364</v>
      </c>
      <c r="D5" s="11" t="s">
        <v>366</v>
      </c>
      <c r="E5" s="13" t="s">
        <v>24</v>
      </c>
      <c r="F5" s="11" t="s">
        <v>46</v>
      </c>
      <c r="G5" s="11">
        <f t="shared" ref="G5:G9" si="0">SUM(I5:M5)</f>
        <v>330</v>
      </c>
      <c r="H5" s="14"/>
      <c r="I5" s="15"/>
      <c r="J5" s="15"/>
      <c r="K5" s="15"/>
      <c r="L5" s="15">
        <v>300</v>
      </c>
      <c r="M5" s="15">
        <v>30</v>
      </c>
      <c r="N5" s="93"/>
    </row>
    <row r="6" spans="1:14" ht="18" customHeight="1" x14ac:dyDescent="0.25">
      <c r="A6" s="11">
        <v>2</v>
      </c>
      <c r="B6" s="11">
        <v>1367</v>
      </c>
      <c r="C6" s="12" t="s">
        <v>508</v>
      </c>
      <c r="D6" s="11" t="s">
        <v>366</v>
      </c>
      <c r="E6" s="13" t="s">
        <v>182</v>
      </c>
      <c r="F6" s="11" t="s">
        <v>40</v>
      </c>
      <c r="G6" s="11">
        <f t="shared" si="0"/>
        <v>327.5</v>
      </c>
      <c r="H6" s="14"/>
      <c r="I6" s="15">
        <v>5</v>
      </c>
      <c r="J6" s="15">
        <v>17.5</v>
      </c>
      <c r="K6" s="15">
        <v>55</v>
      </c>
      <c r="L6" s="15">
        <v>250</v>
      </c>
      <c r="M6" s="15"/>
      <c r="N6" s="93"/>
    </row>
    <row r="7" spans="1:14" ht="18" customHeight="1" x14ac:dyDescent="0.25">
      <c r="A7" s="11">
        <v>3</v>
      </c>
      <c r="B7" s="11">
        <v>59160</v>
      </c>
      <c r="C7" s="12" t="s">
        <v>367</v>
      </c>
      <c r="D7" s="11" t="s">
        <v>366</v>
      </c>
      <c r="E7" s="13" t="s">
        <v>24</v>
      </c>
      <c r="F7" s="11" t="s">
        <v>37</v>
      </c>
      <c r="G7" s="11">
        <f t="shared" si="0"/>
        <v>200</v>
      </c>
      <c r="H7" s="14"/>
      <c r="I7" s="15"/>
      <c r="J7" s="15"/>
      <c r="K7" s="15"/>
      <c r="L7" s="15">
        <v>200</v>
      </c>
      <c r="M7" s="15"/>
      <c r="N7" s="93"/>
    </row>
    <row r="8" spans="1:14" ht="18" customHeight="1" x14ac:dyDescent="0.25">
      <c r="A8" s="11">
        <v>4</v>
      </c>
      <c r="B8" s="11">
        <v>1366</v>
      </c>
      <c r="C8" s="12" t="s">
        <v>368</v>
      </c>
      <c r="D8" s="11" t="s">
        <v>366</v>
      </c>
      <c r="E8" s="13" t="s">
        <v>88</v>
      </c>
      <c r="F8" s="11" t="s">
        <v>40</v>
      </c>
      <c r="G8" s="11">
        <f t="shared" si="0"/>
        <v>198</v>
      </c>
      <c r="H8" s="14"/>
      <c r="I8" s="15">
        <v>3</v>
      </c>
      <c r="J8" s="15">
        <v>15</v>
      </c>
      <c r="K8" s="15"/>
      <c r="L8" s="15">
        <v>180</v>
      </c>
      <c r="M8" s="15"/>
      <c r="N8" s="93"/>
    </row>
    <row r="9" spans="1:14" ht="18" customHeight="1" x14ac:dyDescent="0.25">
      <c r="A9" s="11">
        <v>5</v>
      </c>
      <c r="B9" s="11">
        <v>4110</v>
      </c>
      <c r="C9" s="28" t="s">
        <v>413</v>
      </c>
      <c r="D9" s="29" t="s">
        <v>366</v>
      </c>
      <c r="E9" s="30" t="s">
        <v>288</v>
      </c>
      <c r="F9" s="29" t="s">
        <v>40</v>
      </c>
      <c r="G9" s="11">
        <f t="shared" si="0"/>
        <v>47.5</v>
      </c>
      <c r="H9" s="25"/>
      <c r="I9" s="15"/>
      <c r="J9" s="15"/>
      <c r="K9" s="15">
        <v>47.5</v>
      </c>
      <c r="L9" s="15"/>
      <c r="M9" s="15"/>
      <c r="N9" s="93"/>
    </row>
    <row r="10" spans="1:14" ht="6" customHeight="1" x14ac:dyDescent="0.25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7"/>
    </row>
  </sheetData>
  <sheetProtection algorithmName="SHA-512" hashValue="c58+hQwC+mg1DbKYv/3gwA7J1m4wf0xH3jZTRaZamaM7K5ekmKIPBce3bwqocO+mXbc86xvY27/RnjuruVQhoA==" saltValue="ilu+nb8HHuZVFUGhKICMSg==" spinCount="100000" sheet="1" objects="1" scenarios="1"/>
  <mergeCells count="9">
    <mergeCell ref="A10:N10"/>
    <mergeCell ref="N1:N9"/>
    <mergeCell ref="A1:G1"/>
    <mergeCell ref="I1:I2"/>
    <mergeCell ref="L1:L2"/>
    <mergeCell ref="M1:M2"/>
    <mergeCell ref="A2:G2"/>
    <mergeCell ref="K1:K2"/>
    <mergeCell ref="J1:J2"/>
  </mergeCells>
  <conditionalFormatting sqref="B1:C1">
    <cfRule type="expression" dxfId="12" priority="628">
      <formula>AND(COUNTIF($B$1:$C$2,#REF!)+COUNTIF($B$4:$C$4,#REF!)+COUNTIF($B$10:$C$65513,#REF!)&gt;1,NOT(ISBLANK(#REF!)))</formula>
    </cfRule>
  </conditionalFormatting>
  <conditionalFormatting sqref="B2:C2 B4 B11:C11 B20:C1000">
    <cfRule type="expression" dxfId="11" priority="627">
      <formula>AND(COUNTIF($B$1:$C$2,B10)+COUNTIF($B$4:$C$4,B10)+COUNTIF($B$10:$C$65513,B10)&gt;1,NOT(ISBLANK(B10)))</formula>
    </cfRule>
  </conditionalFormatting>
  <conditionalFormatting sqref="B5:C9">
    <cfRule type="duplicateValues" dxfId="10" priority="1"/>
    <cfRule type="duplicateValues" dxfId="9" priority="633"/>
  </conditionalFormatting>
  <conditionalFormatting sqref="C4">
    <cfRule type="expression" dxfId="8" priority="630">
      <formula>AND(COUNTIF($B$1:$C$2,C4)+COUNTIF($B$4:$C$4,C4)+COUNTIF($B$10:$C$65499,C4)&gt;1,NOT(ISBLANK(C4)))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15"/>
  <dimension ref="A1:P8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.1796875" customWidth="1"/>
    <col min="4" max="4" width="8.453125" customWidth="1"/>
    <col min="5" max="5" width="54.453125" customWidth="1"/>
    <col min="6" max="6" width="7.81640625" customWidth="1"/>
    <col min="7" max="7" width="8" customWidth="1"/>
    <col min="8" max="8" width="1" customWidth="1"/>
    <col min="9" max="9" width="5.36328125" customWidth="1"/>
    <col min="10" max="15" width="6.81640625" customWidth="1"/>
    <col min="16" max="16" width="1" customWidth="1"/>
    <col min="17" max="28" width="8" customWidth="1"/>
  </cols>
  <sheetData>
    <row r="1" spans="1:16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2" t="s">
        <v>418</v>
      </c>
      <c r="K1" s="72" t="s">
        <v>404</v>
      </c>
      <c r="L1" s="82" t="s">
        <v>1</v>
      </c>
      <c r="M1" s="82" t="s">
        <v>2</v>
      </c>
      <c r="N1" s="82" t="s">
        <v>4</v>
      </c>
      <c r="O1" s="70" t="s">
        <v>5</v>
      </c>
      <c r="P1" s="93"/>
    </row>
    <row r="2" spans="1:16" ht="70.75" customHeight="1" x14ac:dyDescent="0.25">
      <c r="A2" s="87" t="s">
        <v>511</v>
      </c>
      <c r="B2" s="88"/>
      <c r="C2" s="88"/>
      <c r="D2" s="88"/>
      <c r="E2" s="88"/>
      <c r="F2" s="88"/>
      <c r="G2" s="89"/>
      <c r="H2" s="2"/>
      <c r="I2" s="81"/>
      <c r="J2" s="71"/>
      <c r="K2" s="71"/>
      <c r="L2" s="83"/>
      <c r="M2" s="83"/>
      <c r="N2" s="83"/>
      <c r="O2" s="81"/>
      <c r="P2" s="93"/>
    </row>
    <row r="3" spans="1:16" ht="18" customHeight="1" x14ac:dyDescent="0.25">
      <c r="A3" s="3"/>
      <c r="B3" s="4"/>
      <c r="C3" s="4"/>
      <c r="D3" s="4"/>
      <c r="E3" s="4"/>
      <c r="F3" s="4"/>
      <c r="G3" s="5"/>
      <c r="H3" s="6"/>
      <c r="J3" s="47">
        <v>45977</v>
      </c>
      <c r="K3" s="7">
        <v>45950</v>
      </c>
      <c r="L3" s="7">
        <v>45865</v>
      </c>
      <c r="M3" s="7">
        <v>45844</v>
      </c>
      <c r="N3" s="7">
        <v>45809</v>
      </c>
      <c r="O3" s="7">
        <v>45760</v>
      </c>
      <c r="P3" s="93"/>
    </row>
    <row r="4" spans="1:16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48" t="s">
        <v>17</v>
      </c>
      <c r="K4" s="26" t="s">
        <v>18</v>
      </c>
      <c r="L4" s="10" t="s">
        <v>15</v>
      </c>
      <c r="M4" s="10" t="s">
        <v>16</v>
      </c>
      <c r="N4" s="10" t="s">
        <v>17</v>
      </c>
      <c r="O4" s="10" t="s">
        <v>16</v>
      </c>
      <c r="P4" s="93"/>
    </row>
    <row r="5" spans="1:16" ht="18" customHeight="1" x14ac:dyDescent="0.25">
      <c r="A5" s="11">
        <v>1</v>
      </c>
      <c r="B5" s="11">
        <v>2865</v>
      </c>
      <c r="C5" s="12" t="s">
        <v>369</v>
      </c>
      <c r="D5" s="11" t="s">
        <v>370</v>
      </c>
      <c r="E5" s="13" t="s">
        <v>24</v>
      </c>
      <c r="F5" s="11" t="s">
        <v>40</v>
      </c>
      <c r="G5" s="11">
        <f>SUM(I5:O5)</f>
        <v>232.5</v>
      </c>
      <c r="H5" s="14"/>
      <c r="I5" s="15">
        <v>10</v>
      </c>
      <c r="J5" s="15">
        <v>17.5</v>
      </c>
      <c r="K5" s="15">
        <v>55</v>
      </c>
      <c r="L5" s="15">
        <v>150</v>
      </c>
      <c r="M5" s="15"/>
      <c r="N5" s="15"/>
      <c r="O5" s="15"/>
      <c r="P5" s="93"/>
    </row>
    <row r="6" spans="1:16" ht="18" customHeight="1" x14ac:dyDescent="0.25">
      <c r="A6" s="11">
        <v>2</v>
      </c>
      <c r="B6" s="11">
        <v>24578</v>
      </c>
      <c r="C6" s="12" t="s">
        <v>371</v>
      </c>
      <c r="D6" s="11" t="s">
        <v>370</v>
      </c>
      <c r="E6" s="13" t="s">
        <v>39</v>
      </c>
      <c r="F6" s="11" t="s">
        <v>40</v>
      </c>
      <c r="G6" s="11">
        <f>SUM(I6:O6)</f>
        <v>57</v>
      </c>
      <c r="H6" s="14"/>
      <c r="I6" s="15">
        <v>7</v>
      </c>
      <c r="J6" s="15"/>
      <c r="K6" s="15"/>
      <c r="L6" s="15"/>
      <c r="M6" s="15"/>
      <c r="N6" s="15"/>
      <c r="O6" s="15">
        <v>50</v>
      </c>
      <c r="P6" s="93"/>
    </row>
    <row r="7" spans="1:16" ht="18" customHeight="1" x14ac:dyDescent="0.25">
      <c r="A7" s="11">
        <v>3</v>
      </c>
      <c r="B7" s="11">
        <v>13463</v>
      </c>
      <c r="C7" s="12" t="s">
        <v>372</v>
      </c>
      <c r="D7" s="11" t="s">
        <v>370</v>
      </c>
      <c r="E7" s="13" t="s">
        <v>24</v>
      </c>
      <c r="F7" s="11" t="s">
        <v>46</v>
      </c>
      <c r="G7" s="11">
        <f>SUM(I7:O7)</f>
        <v>47.5</v>
      </c>
      <c r="H7" s="14"/>
      <c r="I7" s="15"/>
      <c r="J7" s="15"/>
      <c r="K7" s="15"/>
      <c r="L7" s="15"/>
      <c r="M7" s="15">
        <v>30</v>
      </c>
      <c r="N7" s="15">
        <f>35/2</f>
        <v>17.5</v>
      </c>
      <c r="O7" s="15"/>
      <c r="P7" s="93"/>
    </row>
    <row r="8" spans="1:16" ht="6.65" customHeight="1" x14ac:dyDescent="0.25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7"/>
    </row>
  </sheetData>
  <sheetProtection algorithmName="SHA-512" hashValue="8RzJh/FV1pZ2YYmY7dd16EhRwTOjd+pim8jMK7wyHZ2IMx/kIVMep+KMjqZ+nW4Thjc7zAhQQ3fJz1OoJZ6xAg==" saltValue="m2DDNQUUI+4L/CsPLX7K1A==" spinCount="100000" sheet="1" objects="1" scenarios="1"/>
  <mergeCells count="11">
    <mergeCell ref="A8:P8"/>
    <mergeCell ref="P1:P7"/>
    <mergeCell ref="O1:O2"/>
    <mergeCell ref="A2:G2"/>
    <mergeCell ref="A1:G1"/>
    <mergeCell ref="I1:I2"/>
    <mergeCell ref="L1:L2"/>
    <mergeCell ref="M1:M2"/>
    <mergeCell ref="N1:N2"/>
    <mergeCell ref="K1:K2"/>
    <mergeCell ref="J1:J2"/>
  </mergeCells>
  <conditionalFormatting sqref="B1:C2 B4 B9:C1000">
    <cfRule type="expression" dxfId="7" priority="3">
      <formula>AND(COUNTIF($B$1:$C$2,B8)+COUNTIF($B$4:$C$4,B8)+COUNTIF($B$8:$C$65525,B8)&gt;1,NOT(ISBLANK(B8)))</formula>
    </cfRule>
  </conditionalFormatting>
  <conditionalFormatting sqref="B5:C7">
    <cfRule type="duplicateValues" dxfId="6" priority="1"/>
    <cfRule type="duplicateValues" dxfId="5" priority="2"/>
  </conditionalFormatting>
  <conditionalFormatting sqref="C4">
    <cfRule type="expression" dxfId="4" priority="4">
      <formula>AND(COUNTIF($B$1:$C$2,C4)+COUNTIF($B$4:$C$4,C4)+COUNTIF($B$8:$C$65496,C4)&gt;1,NOT(ISBLANK(C4)))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ilha16"/>
  <dimension ref="A1:W6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5.6328125" customWidth="1"/>
    <col min="4" max="4" width="8.453125" customWidth="1"/>
    <col min="5" max="5" width="36.1796875" customWidth="1"/>
    <col min="6" max="6" width="7.81640625" customWidth="1"/>
    <col min="7" max="7" width="5.36328125" customWidth="1"/>
    <col min="8" max="8" width="1" customWidth="1"/>
    <col min="9" max="9" width="5.6328125" customWidth="1"/>
    <col min="10" max="13" width="6.81640625" customWidth="1"/>
    <col min="14" max="14" width="1" customWidth="1"/>
    <col min="15" max="28" width="8" customWidth="1"/>
  </cols>
  <sheetData>
    <row r="1" spans="1:23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2" t="s">
        <v>418</v>
      </c>
      <c r="K1" s="72" t="s">
        <v>404</v>
      </c>
      <c r="L1" s="82" t="s">
        <v>1</v>
      </c>
      <c r="M1" s="70" t="s">
        <v>3</v>
      </c>
      <c r="N1" s="93"/>
    </row>
    <row r="2" spans="1:23" ht="64.5" customHeight="1" x14ac:dyDescent="0.25">
      <c r="A2" s="87" t="s">
        <v>510</v>
      </c>
      <c r="B2" s="88"/>
      <c r="C2" s="88"/>
      <c r="D2" s="88"/>
      <c r="E2" s="88"/>
      <c r="F2" s="88"/>
      <c r="G2" s="89"/>
      <c r="H2" s="2"/>
      <c r="I2" s="81"/>
      <c r="J2" s="71"/>
      <c r="K2" s="71"/>
      <c r="L2" s="83"/>
      <c r="M2" s="81"/>
      <c r="N2" s="93"/>
    </row>
    <row r="3" spans="1:23" ht="18" customHeight="1" x14ac:dyDescent="0.25">
      <c r="A3" s="3"/>
      <c r="B3" s="4"/>
      <c r="C3" s="4"/>
      <c r="D3" s="4"/>
      <c r="E3" s="4"/>
      <c r="F3" s="4"/>
      <c r="G3" s="5"/>
      <c r="H3" s="6"/>
      <c r="J3" s="47">
        <v>45977</v>
      </c>
      <c r="K3" s="7">
        <v>45950</v>
      </c>
      <c r="L3" s="7">
        <v>45865</v>
      </c>
      <c r="M3" s="7">
        <v>45823</v>
      </c>
      <c r="N3" s="93"/>
    </row>
    <row r="4" spans="1:23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48" t="s">
        <v>17</v>
      </c>
      <c r="K4" s="26" t="s">
        <v>18</v>
      </c>
      <c r="L4" s="10" t="s">
        <v>15</v>
      </c>
      <c r="M4" s="10" t="s">
        <v>16</v>
      </c>
      <c r="N4" s="93"/>
    </row>
    <row r="5" spans="1:23" ht="18" customHeight="1" x14ac:dyDescent="0.25">
      <c r="A5" s="11">
        <v>1</v>
      </c>
      <c r="B5" s="11">
        <v>17485</v>
      </c>
      <c r="C5" s="12" t="s">
        <v>373</v>
      </c>
      <c r="D5" s="11" t="s">
        <v>374</v>
      </c>
      <c r="E5" s="13" t="s">
        <v>24</v>
      </c>
      <c r="F5" s="11" t="s">
        <v>40</v>
      </c>
      <c r="G5" s="11">
        <f>SUM(I5:M5)</f>
        <v>262.5</v>
      </c>
      <c r="H5" s="14"/>
      <c r="I5" s="15">
        <v>10</v>
      </c>
      <c r="J5" s="15">
        <v>17.5</v>
      </c>
      <c r="K5" s="15">
        <v>55</v>
      </c>
      <c r="L5" s="15">
        <v>150</v>
      </c>
      <c r="M5" s="15">
        <v>30</v>
      </c>
      <c r="N5" s="93"/>
    </row>
    <row r="6" spans="1:23" ht="6.65" customHeight="1" x14ac:dyDescent="0.25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7"/>
      <c r="O6" s="56"/>
      <c r="P6" s="56"/>
      <c r="Q6" s="56"/>
      <c r="R6" s="56"/>
      <c r="S6" s="56"/>
      <c r="T6" s="56"/>
      <c r="U6" s="56"/>
      <c r="V6" s="56"/>
      <c r="W6" s="57"/>
    </row>
  </sheetData>
  <sheetProtection algorithmName="SHA-512" hashValue="y1qBttQ7M9SbIIsmLOJR4q7BSdPFqHakx+A4pdsq9rYH+TtSJv3h0zONBifWGQbHSe8FNUOFUvgc3IXnMxtDZg==" saltValue="DjTkYb0fr1KGDOO+nmpgeQ==" spinCount="100000" sheet="1" objects="1" scenarios="1"/>
  <mergeCells count="9">
    <mergeCell ref="A6:N6"/>
    <mergeCell ref="N1:N5"/>
    <mergeCell ref="A1:G1"/>
    <mergeCell ref="I1:I2"/>
    <mergeCell ref="L1:L2"/>
    <mergeCell ref="M1:M2"/>
    <mergeCell ref="A2:G2"/>
    <mergeCell ref="K1:K2"/>
    <mergeCell ref="J1:J2"/>
  </mergeCells>
  <conditionalFormatting sqref="B1:C2 B4 B7:C1000">
    <cfRule type="expression" dxfId="3" priority="1">
      <formula>AND(COUNTIF($B$1:$C$2,B6)+COUNTIF($B$4:$C$4,B6)+COUNTIF($B$6:$C$65530,B6)&gt;1,NOT(ISBLANK(B6)))</formula>
    </cfRule>
  </conditionalFormatting>
  <conditionalFormatting sqref="C4">
    <cfRule type="expression" dxfId="2" priority="2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ilha17"/>
  <dimension ref="A1:V6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4.6328125" customWidth="1"/>
    <col min="4" max="4" width="8.453125" customWidth="1"/>
    <col min="5" max="5" width="45.81640625" customWidth="1"/>
    <col min="6" max="6" width="7.81640625" customWidth="1"/>
    <col min="7" max="7" width="8" customWidth="1"/>
    <col min="8" max="8" width="1" customWidth="1"/>
    <col min="9" max="9" width="5.453125" customWidth="1"/>
    <col min="10" max="10" width="6.453125" customWidth="1"/>
    <col min="11" max="11" width="6.81640625" customWidth="1"/>
    <col min="12" max="12" width="1" customWidth="1"/>
    <col min="13" max="27" width="8" customWidth="1"/>
  </cols>
  <sheetData>
    <row r="1" spans="1:22" ht="69" customHeight="1" x14ac:dyDescent="0.25">
      <c r="A1" s="84"/>
      <c r="B1" s="85"/>
      <c r="C1" s="85"/>
      <c r="D1" s="85"/>
      <c r="E1" s="85"/>
      <c r="F1" s="85"/>
      <c r="G1" s="86"/>
      <c r="H1" s="1"/>
      <c r="I1" s="70" t="s">
        <v>469</v>
      </c>
      <c r="J1" s="72" t="s">
        <v>404</v>
      </c>
      <c r="K1" s="82" t="s">
        <v>1</v>
      </c>
      <c r="L1" s="93"/>
    </row>
    <row r="2" spans="1:22" ht="64.5" customHeight="1" x14ac:dyDescent="0.25">
      <c r="A2" s="87" t="s">
        <v>509</v>
      </c>
      <c r="B2" s="88"/>
      <c r="C2" s="88"/>
      <c r="D2" s="88"/>
      <c r="E2" s="88"/>
      <c r="F2" s="88"/>
      <c r="G2" s="89"/>
      <c r="H2" s="2"/>
      <c r="I2" s="71"/>
      <c r="J2" s="71"/>
      <c r="K2" s="83"/>
      <c r="L2" s="93"/>
    </row>
    <row r="3" spans="1:22" ht="18" customHeight="1" x14ac:dyDescent="0.25">
      <c r="A3" s="3"/>
      <c r="B3" s="4"/>
      <c r="C3" s="4"/>
      <c r="D3" s="4"/>
      <c r="E3" s="4"/>
      <c r="F3" s="4"/>
      <c r="G3" s="5"/>
      <c r="H3" s="6"/>
      <c r="J3" s="7">
        <v>45950</v>
      </c>
      <c r="K3" s="7">
        <v>45865</v>
      </c>
      <c r="L3" s="93"/>
    </row>
    <row r="4" spans="1:22" ht="18" customHeight="1" x14ac:dyDescent="0.25">
      <c r="A4" s="8" t="s">
        <v>9</v>
      </c>
      <c r="B4" s="8" t="s">
        <v>10</v>
      </c>
      <c r="C4" s="8" t="s">
        <v>11</v>
      </c>
      <c r="D4" s="39" t="s">
        <v>414</v>
      </c>
      <c r="E4" s="8" t="s">
        <v>12</v>
      </c>
      <c r="F4" s="8" t="s">
        <v>13</v>
      </c>
      <c r="G4" s="39" t="s">
        <v>415</v>
      </c>
      <c r="H4" s="9"/>
      <c r="I4" s="63" t="s">
        <v>470</v>
      </c>
      <c r="J4" s="26" t="s">
        <v>18</v>
      </c>
      <c r="K4" s="10" t="s">
        <v>15</v>
      </c>
      <c r="L4" s="93"/>
    </row>
    <row r="5" spans="1:22" ht="18" customHeight="1" x14ac:dyDescent="0.25">
      <c r="A5" s="11">
        <v>1</v>
      </c>
      <c r="B5" s="11">
        <v>1275</v>
      </c>
      <c r="C5" s="12" t="s">
        <v>375</v>
      </c>
      <c r="D5" s="11" t="s">
        <v>376</v>
      </c>
      <c r="E5" s="13" t="s">
        <v>377</v>
      </c>
      <c r="F5" s="11" t="s">
        <v>40</v>
      </c>
      <c r="G5" s="11">
        <f>SUM(I5:K5)</f>
        <v>215</v>
      </c>
      <c r="H5" s="14"/>
      <c r="I5" s="15">
        <v>10</v>
      </c>
      <c r="J5" s="15">
        <v>55</v>
      </c>
      <c r="K5" s="15">
        <v>150</v>
      </c>
      <c r="L5" s="93"/>
    </row>
    <row r="6" spans="1:22" ht="6.65" customHeight="1" x14ac:dyDescent="0.25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7"/>
      <c r="M6" s="58"/>
      <c r="N6" s="58"/>
      <c r="O6" s="58"/>
      <c r="P6" s="58"/>
      <c r="Q6" s="58"/>
      <c r="R6" s="58"/>
      <c r="S6" s="58"/>
      <c r="T6" s="58"/>
      <c r="U6" s="58"/>
      <c r="V6" s="58"/>
    </row>
  </sheetData>
  <sheetProtection algorithmName="SHA-512" hashValue="r0LwT2592fyD8A4PTwYKXfp/vQXJfw5I4rfkqbmQVpD6P4Ap3eoFs+Kz4oa2tq0xGrRLO5w15dlBu25GAox3fg==" saltValue="aT+X9R7Xr0N0l+Dou+XbUg==" spinCount="100000" sheet="1" objects="1" scenarios="1"/>
  <mergeCells count="7">
    <mergeCell ref="A6:L6"/>
    <mergeCell ref="L1:L5"/>
    <mergeCell ref="A1:G1"/>
    <mergeCell ref="K1:K2"/>
    <mergeCell ref="A2:G2"/>
    <mergeCell ref="J1:J2"/>
    <mergeCell ref="I1:I2"/>
  </mergeCells>
  <conditionalFormatting sqref="B1:C2 B4 B7:C1000">
    <cfRule type="expression" dxfId="1" priority="1">
      <formula>AND(COUNTIF($B$1:$C$2,B6)+COUNTIF($B$4:$C$4,B6)+COUNTIF($B$6:$C$65530,B6)&gt;1,NOT(ISBLANK(B6)))</formula>
    </cfRule>
  </conditionalFormatting>
  <conditionalFormatting sqref="C4">
    <cfRule type="expression" dxfId="0" priority="2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MEL</vt:lpstr>
      <vt:lpstr>FEL</vt:lpstr>
      <vt:lpstr>MJR</vt:lpstr>
      <vt:lpstr>FJR</vt:lpstr>
      <vt:lpstr>JUV MASC</vt:lpstr>
      <vt:lpstr>INF JUV MASC</vt:lpstr>
      <vt:lpstr>INF JUV FEM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  <vt:lpstr>ME 70+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dcterms:created xsi:type="dcterms:W3CDTF">2004-03-27T01:47:07Z</dcterms:created>
  <dcterms:modified xsi:type="dcterms:W3CDTF">2025-12-23T17:21:42Z</dcterms:modified>
</cp:coreProperties>
</file>